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<sst xmlns="http://schemas.openxmlformats.org/spreadsheetml/2006/main" count="237" uniqueCount="131">
  <si>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</si>
  <si>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</si>
  <si>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</si>
  <si>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</si>
  <si>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</si>
  <si>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</si>
  <si>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</si>
  <si>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</si>
  <si>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</si>
  <si>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</si>
  <si>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</si>
  <si>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</si>
  <si>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</si>
  <si>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</si>
  <si>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</si>
  <si>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</si>
  <si>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</si>
  <si>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</si>
  <si>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</si>
  <si>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</si>
  <si>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</si>
  <si>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</si>
  <si>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</si>
  <si>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</si>
  <si>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</si>
  <si>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</si>
  <si>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</si>
  <si>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</si>
  <si>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</si>
  <si>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</si>
  <si>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</si>
  <si>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</si>
  <si>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</si>
  <si>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</si>
  <si>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</si>
  <si>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</si>
  <si>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</si>
  <si>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</si>
  <si>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</si>
  <si>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</si>
  <si>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</si>
  <si>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</si>
  <si>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</si>
  <si>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</si>
  <si>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</si>
  <si>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</si>
  <si>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2023.</t>
  </si>
  <si>
    <t>Ukupno prihodi i primici za 2023.</t>
  </si>
  <si>
    <t>UKUPAN DONOS VIŠKA/MANJKA IZ PRETHODNE(IH) GODINE</t>
  </si>
  <si>
    <t>OŠ A.G.MATOŠA NOVALJA</t>
  </si>
  <si>
    <t>službena putovanja</t>
  </si>
  <si>
    <t>naknade za prijevoz</t>
  </si>
  <si>
    <t>uredski materijal</t>
  </si>
  <si>
    <t>materijal i sirovine</t>
  </si>
  <si>
    <t>energija</t>
  </si>
  <si>
    <t>materijal i dijelovi za tek. I inv.o</t>
  </si>
  <si>
    <t>sitni inventar</t>
  </si>
  <si>
    <t>usluge tekućeg i investicijskog održ</t>
  </si>
  <si>
    <t>usluge promidžbe  i informiranja</t>
  </si>
  <si>
    <t>komunalne usluge</t>
  </si>
  <si>
    <t>zakupnine i najamnine</t>
  </si>
  <si>
    <t>računalne usluge</t>
  </si>
  <si>
    <t>ostale usluge</t>
  </si>
  <si>
    <t>A3050-01</t>
  </si>
  <si>
    <t>Osnovno školsko standard</t>
  </si>
  <si>
    <t>Osiguranje uvjeta rada OŠ-minimalni standard</t>
  </si>
  <si>
    <t>Ostali nespomenuti rashodi poslovanja</t>
  </si>
  <si>
    <t xml:space="preserve">premije osiguranja  </t>
  </si>
  <si>
    <t>reprezentacija</t>
  </si>
  <si>
    <t>članarine</t>
  </si>
  <si>
    <t>pristojbe i naknade</t>
  </si>
  <si>
    <t>ostali nespomenuti rashodi poslovanja</t>
  </si>
  <si>
    <t>usluge platnog prometa</t>
  </si>
  <si>
    <t xml:space="preserve"> </t>
  </si>
  <si>
    <t>K3050-02</t>
  </si>
  <si>
    <t>kapitalni  projekt</t>
  </si>
  <si>
    <t>Kapitalni izdaci iz decentralizacije</t>
  </si>
  <si>
    <t>NAKNADE GRAĐANIMA I KUĆANSTVIMA NA TEMELJU OSIGURANJA</t>
  </si>
  <si>
    <t>OSTALE NAKNADE GRAĐANIMA I KUĆANSTVIMA IZ PRORAČUNA</t>
  </si>
  <si>
    <t>NAKNADE GRAĐANIMA I KUĆANSTVIMA U NARAVI</t>
  </si>
  <si>
    <t>SUFINANCIRANJE CIJENE PRIJEVOZA</t>
  </si>
  <si>
    <t>Postrojenja i oprema</t>
  </si>
  <si>
    <t>uredska oprema</t>
  </si>
  <si>
    <t>PROJEKTI</t>
  </si>
  <si>
    <t>NOVA AKTIVNOST-POMOĆNICI</t>
  </si>
  <si>
    <t>doprinosi na plaće</t>
  </si>
  <si>
    <t>doprinosi za MIO</t>
  </si>
  <si>
    <t>doprinosi za ZO</t>
  </si>
  <si>
    <t>doprinosi za  zapošljavanje</t>
  </si>
  <si>
    <t>NOVA AKTIVNOST (voće,mlijeko)</t>
  </si>
  <si>
    <t xml:space="preserve">Program 3070 </t>
  </si>
  <si>
    <t>Razvojni i ostali projekti i programi</t>
  </si>
  <si>
    <t>Pomoćnici u nastavi</t>
  </si>
  <si>
    <t>UKUPNO ZA 2023:</t>
  </si>
  <si>
    <t>predfinanciranje</t>
  </si>
  <si>
    <t>Usluge telefona, pošte i prijevoza</t>
  </si>
  <si>
    <t>Rashodi za dodatna ulaganja na nefinancijskoj imovini</t>
  </si>
  <si>
    <t>dodatna ulaganja na nefinancisjkoj imovini</t>
  </si>
  <si>
    <t>intelektualne i osobne usluge</t>
  </si>
  <si>
    <t>Plan
za 2022.</t>
  </si>
  <si>
    <t>Projekcija plana
za 2023.</t>
  </si>
  <si>
    <t>Projekcija plana 
za 2024.</t>
  </si>
  <si>
    <t>Plan
za 2022..</t>
  </si>
  <si>
    <t>2024.</t>
  </si>
  <si>
    <t>Rashodi za nabavu proizvedene dugotrajne imovine</t>
  </si>
  <si>
    <t>knjige, umjetnička djela i ostale izložbene vrijednosti</t>
  </si>
  <si>
    <t>knjige (udžbenici)</t>
  </si>
  <si>
    <t xml:space="preserve"> PLAN ZA 2023.</t>
  </si>
  <si>
    <t>PLAN ZA 2024.</t>
  </si>
  <si>
    <t>OSTALE NAKNADE IZ PRORAČUNA U NARAVI (radni udžbenici)</t>
  </si>
  <si>
    <t>UKUPNO ZA 2024:</t>
  </si>
  <si>
    <t>Ukupno prihodi i primici za 2024.</t>
  </si>
  <si>
    <t>T3070-11</t>
  </si>
  <si>
    <t>Obrazovanje jednakih mogućnosti II</t>
  </si>
  <si>
    <t>zdravstvene i veterinarske usluge (bar 13000)</t>
  </si>
  <si>
    <t xml:space="preserve">dodatna ulaganja na građevinskim objektima </t>
  </si>
  <si>
    <t>Obrazovanje jednakih mogućnosti III</t>
  </si>
  <si>
    <t>T3070-12</t>
  </si>
  <si>
    <t>troškovi sudskog postupka</t>
  </si>
  <si>
    <t>zatezne kamate</t>
  </si>
  <si>
    <t>volonrteri</t>
  </si>
  <si>
    <t>UKUPNO ZA  REB II 2022:</t>
  </si>
  <si>
    <t>OPREMA ZA GRIJANJE, VENTILACIJU I HLAĐENJE</t>
  </si>
  <si>
    <t>PLAN ZA 2022. REB II PRIJEDLOG</t>
  </si>
  <si>
    <t xml:space="preserve"> PRIJEDLOG  FINANCIJSKOG PLANA  OŠ A.G. MATOŠA NOVALJA   ZA 2022. I                                                  PROJEKCIJE PLANA ZA  2023. I  2024. GODINU - REBALANS (IZMJENA) II</t>
  </si>
  <si>
    <t>predsjednica Školskog odbora</t>
  </si>
  <si>
    <t>Ivana Kurilić</t>
  </si>
  <si>
    <t>MP</t>
  </si>
  <si>
    <t>KLASA: 400-02/21-01/2</t>
  </si>
  <si>
    <t>Novalja, 07. listopada 2022.</t>
  </si>
  <si>
    <t>URBROJ: 2125/20-17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</si>
</sst>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165" fontId="25" fillId="0" borderId="31" xfId="103" applyFont="1" applyFill="1" applyBorder="1" applyAlignment="1" applyProtection="1">
      <alignment/>
      <protection/>
    </xf>
    <xf numFmtId="165" fontId="26" fillId="0" borderId="31" xfId="103" applyFont="1" applyFill="1" applyBorder="1" applyAlignment="1" applyProtection="1">
      <alignment/>
      <protection/>
    </xf>
    <xf numFmtId="43" fontId="26" fillId="0" borderId="31" xfId="0" applyNumberFormat="1" applyFont="1" applyFill="1" applyBorder="1" applyAlignment="1" applyProtection="1">
      <alignment/>
      <protection/>
    </xf>
    <xf numFmtId="165" fontId="25" fillId="0" borderId="30" xfId="103" applyFont="1" applyFill="1" applyBorder="1" applyAlignment="1" applyProtection="1">
      <alignment/>
      <protection/>
    </xf>
    <xf numFmtId="165" fontId="25" fillId="0" borderId="0" xfId="103" applyFont="1" applyFill="1" applyBorder="1" applyAlignment="1" applyProtection="1">
      <alignment/>
      <protection/>
    </xf>
    <xf numFmtId="165" fontId="26" fillId="0" borderId="0" xfId="103" applyFont="1" applyFill="1" applyBorder="1" applyAlignment="1" applyProtection="1">
      <alignment/>
      <protection/>
    </xf>
    <xf numFmtId="165" fontId="26" fillId="35" borderId="19" xfId="103" applyFont="1" applyFill="1" applyBorder="1" applyAlignment="1" applyProtection="1">
      <alignment horizontal="center" vertical="center" wrapText="1"/>
      <protection/>
    </xf>
    <xf numFmtId="4" fontId="21" fillId="0" borderId="38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4" xfId="0" applyNumberFormat="1" applyFont="1" applyBorder="1" applyAlignment="1">
      <alignment horizont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1" fontId="21" fillId="0" borderId="52" xfId="0" applyNumberFormat="1" applyFont="1" applyBorder="1" applyAlignment="1">
      <alignment horizontal="left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/>
    </xf>
    <xf numFmtId="4" fontId="21" fillId="0" borderId="54" xfId="0" applyNumberFormat="1" applyFont="1" applyBorder="1" applyAlignment="1">
      <alignment horizontal="center" wrapText="1"/>
    </xf>
    <xf numFmtId="4" fontId="21" fillId="0" borderId="54" xfId="0" applyNumberFormat="1" applyFont="1" applyBorder="1" applyAlignment="1">
      <alignment horizontal="center" vertical="center" wrapText="1"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 horizontal="center" vertical="center" wrapText="1"/>
    </xf>
    <xf numFmtId="0" fontId="25" fillId="0" borderId="31" xfId="0" applyNumberFormat="1" applyFont="1" applyFill="1" applyBorder="1" applyAlignment="1" applyProtection="1">
      <alignment/>
      <protection/>
    </xf>
    <xf numFmtId="4" fontId="26" fillId="0" borderId="31" xfId="0" applyNumberFormat="1" applyFont="1" applyFill="1" applyBorder="1" applyAlignment="1" applyProtection="1">
      <alignment/>
      <protection/>
    </xf>
    <xf numFmtId="4" fontId="25" fillId="0" borderId="31" xfId="0" applyNumberFormat="1" applyFont="1" applyFill="1" applyBorder="1" applyAlignment="1" applyProtection="1">
      <alignment/>
      <protection/>
    </xf>
    <xf numFmtId="4" fontId="21" fillId="0" borderId="31" xfId="0" applyNumberFormat="1" applyFont="1" applyFill="1" applyBorder="1" applyAlignment="1" applyProtection="1">
      <alignment/>
      <protection/>
    </xf>
    <xf numFmtId="4" fontId="22" fillId="0" borderId="3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/>
      <protection/>
    </xf>
    <xf numFmtId="0" fontId="21" fillId="0" borderId="31" xfId="0" applyNumberFormat="1" applyFont="1" applyFill="1" applyBorder="1" applyAlignment="1" applyProtection="1">
      <alignment horizontal="center"/>
      <protection/>
    </xf>
    <xf numFmtId="0" fontId="21" fillId="0" borderId="31" xfId="0" applyNumberFormat="1" applyFont="1" applyFill="1" applyBorder="1" applyAlignment="1" applyProtection="1">
      <alignment wrapText="1"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41" fillId="35" borderId="3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/>
      <protection/>
    </xf>
    <xf numFmtId="0" fontId="22" fillId="0" borderId="31" xfId="0" applyNumberFormat="1" applyFont="1" applyFill="1" applyBorder="1" applyAlignment="1" applyProtection="1">
      <alignment wrapText="1"/>
      <protection/>
    </xf>
    <xf numFmtId="4" fontId="71" fillId="0" borderId="31" xfId="0" applyNumberFormat="1" applyFont="1" applyFill="1" applyBorder="1" applyAlignment="1" applyProtection="1">
      <alignment/>
      <protection/>
    </xf>
    <xf numFmtId="0" fontId="23" fillId="35" borderId="31" xfId="0" applyNumberFormat="1" applyFont="1" applyFill="1" applyBorder="1" applyAlignment="1" applyProtection="1">
      <alignment/>
      <protection/>
    </xf>
    <xf numFmtId="165" fontId="25" fillId="0" borderId="57" xfId="103" applyFont="1" applyFill="1" applyBorder="1" applyAlignment="1" applyProtection="1">
      <alignment/>
      <protection/>
    </xf>
    <xf numFmtId="0" fontId="25" fillId="0" borderId="57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4" fontId="21" fillId="51" borderId="31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57" xfId="0" applyNumberFormat="1" applyFont="1" applyFill="1" applyBorder="1" applyAlignment="1" applyProtection="1">
      <alignment horizontal="center"/>
      <protection/>
    </xf>
    <xf numFmtId="0" fontId="25" fillId="0" borderId="57" xfId="0" applyNumberFormat="1" applyFont="1" applyFill="1" applyBorder="1" applyAlignment="1" applyProtection="1">
      <alignment wrapText="1"/>
      <protection/>
    </xf>
    <xf numFmtId="0" fontId="26" fillId="0" borderId="57" xfId="0" applyNumberFormat="1" applyFont="1" applyFill="1" applyBorder="1" applyAlignment="1" applyProtection="1">
      <alignment horizontal="center"/>
      <protection/>
    </xf>
    <xf numFmtId="165" fontId="25" fillId="51" borderId="31" xfId="103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3" fontId="71" fillId="0" borderId="49" xfId="0" applyNumberFormat="1" applyFont="1" applyBorder="1" applyAlignment="1">
      <alignment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/>
    </xf>
    <xf numFmtId="3" fontId="21" fillId="0" borderId="54" xfId="0" applyNumberFormat="1" applyFont="1" applyBorder="1" applyAlignment="1">
      <alignment horizont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 horizontal="center" vertical="center" wrapText="1"/>
    </xf>
    <xf numFmtId="4" fontId="33" fillId="0" borderId="19" xfId="0" applyNumberFormat="1" applyFont="1" applyFill="1" applyBorder="1" applyAlignment="1">
      <alignment horizontal="right"/>
    </xf>
    <xf numFmtId="4" fontId="25" fillId="51" borderId="31" xfId="0" applyNumberFormat="1" applyFont="1" applyFill="1" applyBorder="1" applyAlignment="1" applyProtection="1">
      <alignment/>
      <protection/>
    </xf>
    <xf numFmtId="0" fontId="21" fillId="52" borderId="21" xfId="0" applyNumberFormat="1" applyFont="1" applyFill="1" applyBorder="1" applyAlignment="1" applyProtection="1">
      <alignment/>
      <protection/>
    </xf>
    <xf numFmtId="4" fontId="33" fillId="52" borderId="19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 applyProtection="1">
      <alignment/>
      <protection/>
    </xf>
    <xf numFmtId="0" fontId="71" fillId="0" borderId="31" xfId="0" applyNumberFormat="1" applyFont="1" applyFill="1" applyBorder="1" applyAlignment="1" applyProtection="1">
      <alignment/>
      <protection/>
    </xf>
    <xf numFmtId="165" fontId="71" fillId="0" borderId="31" xfId="103" applyFont="1" applyFill="1" applyBorder="1" applyAlignment="1" applyProtection="1">
      <alignment/>
      <protection/>
    </xf>
    <xf numFmtId="165" fontId="21" fillId="0" borderId="31" xfId="103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52" borderId="22" xfId="0" applyNumberFormat="1" applyFont="1" applyFill="1" applyBorder="1" applyAlignment="1" applyProtection="1">
      <alignment horizontal="left" wrapText="1"/>
      <protection/>
    </xf>
    <xf numFmtId="0" fontId="37" fillId="52" borderId="21" xfId="0" applyNumberFormat="1" applyFont="1" applyFill="1" applyBorder="1" applyAlignment="1" applyProtection="1">
      <alignment wrapText="1"/>
      <protection/>
    </xf>
    <xf numFmtId="0" fontId="21" fillId="52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8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8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0" fontId="36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96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96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9.28125" style="3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85"/>
      <c r="B2" s="185"/>
      <c r="C2" s="185"/>
      <c r="D2" s="185"/>
      <c r="E2" s="185"/>
      <c r="F2" s="185"/>
      <c r="G2" s="185"/>
      <c r="H2" s="185"/>
    </row>
    <row r="3" spans="1:8" ht="48" customHeight="1">
      <c r="A3" s="186" t="s">
        <v>124</v>
      </c>
      <c r="B3" s="186"/>
      <c r="C3" s="186"/>
      <c r="D3" s="186"/>
      <c r="E3" s="186"/>
      <c r="F3" s="186"/>
      <c r="G3" s="186"/>
      <c r="H3" s="186"/>
    </row>
    <row r="4" spans="1:8" s="48" customFormat="1" ht="26.25" customHeight="1">
      <c r="A4" s="186" t="s">
        <v>34</v>
      </c>
      <c r="B4" s="186"/>
      <c r="C4" s="186"/>
      <c r="D4" s="186"/>
      <c r="E4" s="186"/>
      <c r="F4" s="186"/>
      <c r="G4" s="187"/>
      <c r="H4" s="187"/>
    </row>
    <row r="5" spans="1:5" ht="15.75" customHeight="1">
      <c r="A5" s="49"/>
      <c r="B5" s="50"/>
      <c r="C5" s="50"/>
      <c r="D5" s="169"/>
      <c r="E5" s="50"/>
    </row>
    <row r="6" spans="1:9" ht="27.75" customHeight="1">
      <c r="A6" s="51"/>
      <c r="B6" s="52"/>
      <c r="C6" s="52"/>
      <c r="D6" s="53"/>
      <c r="E6" s="54"/>
      <c r="F6" s="55" t="s">
        <v>99</v>
      </c>
      <c r="G6" s="55" t="s">
        <v>100</v>
      </c>
      <c r="H6" s="56" t="s">
        <v>101</v>
      </c>
      <c r="I6" s="57"/>
    </row>
    <row r="7" spans="1:9" ht="27.75" customHeight="1">
      <c r="A7" s="188" t="s">
        <v>35</v>
      </c>
      <c r="B7" s="189"/>
      <c r="C7" s="189"/>
      <c r="D7" s="189"/>
      <c r="E7" s="190"/>
      <c r="F7" s="180">
        <v>12227627.17</v>
      </c>
      <c r="G7" s="180">
        <v>12227627.17</v>
      </c>
      <c r="H7" s="180">
        <v>12227627.17</v>
      </c>
      <c r="I7" s="68"/>
    </row>
    <row r="8" spans="1:8" ht="22.5" customHeight="1">
      <c r="A8" s="191" t="s">
        <v>0</v>
      </c>
      <c r="B8" s="192"/>
      <c r="C8" s="192"/>
      <c r="D8" s="192"/>
      <c r="E8" s="193"/>
      <c r="F8" s="177">
        <v>12227627.17</v>
      </c>
      <c r="G8" s="177">
        <v>12227627.17</v>
      </c>
      <c r="H8" s="177">
        <v>12227627.17</v>
      </c>
    </row>
    <row r="9" spans="1:8" ht="22.5" customHeight="1">
      <c r="A9" s="194" t="s">
        <v>37</v>
      </c>
      <c r="B9" s="193"/>
      <c r="C9" s="193"/>
      <c r="D9" s="193"/>
      <c r="E9" s="193"/>
      <c r="F9" s="177"/>
      <c r="G9" s="177"/>
      <c r="H9" s="177"/>
    </row>
    <row r="10" spans="1:8" ht="22.5" customHeight="1">
      <c r="A10" s="69" t="s">
        <v>36</v>
      </c>
      <c r="B10" s="72"/>
      <c r="C10" s="72"/>
      <c r="D10" s="72"/>
      <c r="E10" s="179"/>
      <c r="F10" s="180">
        <f>F11+F12</f>
        <v>12227627.17</v>
      </c>
      <c r="G10" s="180">
        <f>G11+G12</f>
        <v>12227627.17</v>
      </c>
      <c r="H10" s="180">
        <f>H11+H12</f>
        <v>12227627.17</v>
      </c>
    </row>
    <row r="11" spans="1:10" ht="22.5" customHeight="1">
      <c r="A11" s="195" t="s">
        <v>1</v>
      </c>
      <c r="B11" s="192"/>
      <c r="C11" s="192"/>
      <c r="D11" s="192"/>
      <c r="E11" s="196"/>
      <c r="F11" s="177">
        <v>12117627.17</v>
      </c>
      <c r="G11" s="177">
        <v>12117627.17</v>
      </c>
      <c r="H11" s="177">
        <v>12117627.17</v>
      </c>
      <c r="I11" s="38"/>
      <c r="J11" s="38"/>
    </row>
    <row r="12" spans="1:10" ht="22.5" customHeight="1">
      <c r="A12" s="197" t="s">
        <v>39</v>
      </c>
      <c r="B12" s="193"/>
      <c r="C12" s="193"/>
      <c r="D12" s="193"/>
      <c r="E12" s="193"/>
      <c r="F12" s="58">
        <v>110000</v>
      </c>
      <c r="G12" s="58">
        <v>110000</v>
      </c>
      <c r="H12" s="58">
        <v>110000</v>
      </c>
      <c r="I12" s="38"/>
      <c r="J12" s="38"/>
    </row>
    <row r="13" spans="1:10" ht="22.5" customHeight="1">
      <c r="A13" s="198" t="s">
        <v>2</v>
      </c>
      <c r="B13" s="199"/>
      <c r="C13" s="199"/>
      <c r="D13" s="199"/>
      <c r="E13" s="199"/>
      <c r="F13" s="71"/>
      <c r="G13" s="71">
        <f>+G7-G10</f>
        <v>0</v>
      </c>
      <c r="H13" s="71">
        <f>+H7-H10</f>
        <v>0</v>
      </c>
      <c r="J13" s="38"/>
    </row>
    <row r="14" spans="1:8" ht="25.5" customHeight="1">
      <c r="A14" s="186"/>
      <c r="B14" s="200"/>
      <c r="C14" s="200"/>
      <c r="D14" s="200"/>
      <c r="E14" s="200"/>
      <c r="F14" s="201"/>
      <c r="G14" s="201"/>
      <c r="H14" s="201"/>
    </row>
    <row r="15" spans="1:10" ht="27.75" customHeight="1">
      <c r="A15" s="51"/>
      <c r="B15" s="52"/>
      <c r="C15" s="52"/>
      <c r="D15" s="53"/>
      <c r="E15" s="54"/>
      <c r="F15" s="55" t="s">
        <v>102</v>
      </c>
      <c r="G15" s="55" t="s">
        <v>100</v>
      </c>
      <c r="H15" s="56" t="s">
        <v>101</v>
      </c>
      <c r="J15" s="38"/>
    </row>
    <row r="16" spans="1:10" ht="30.75" customHeight="1">
      <c r="A16" s="202" t="s">
        <v>48</v>
      </c>
      <c r="B16" s="203"/>
      <c r="C16" s="203"/>
      <c r="D16" s="203"/>
      <c r="E16" s="204"/>
      <c r="F16" s="73"/>
      <c r="G16" s="73"/>
      <c r="H16" s="74"/>
      <c r="J16" s="38"/>
    </row>
    <row r="17" spans="1:10" ht="34.5" customHeight="1">
      <c r="A17" s="205" t="s">
        <v>40</v>
      </c>
      <c r="B17" s="206"/>
      <c r="C17" s="206"/>
      <c r="D17" s="206"/>
      <c r="E17" s="207"/>
      <c r="F17" s="75"/>
      <c r="G17" s="75"/>
      <c r="H17" s="71"/>
      <c r="J17" s="38"/>
    </row>
    <row r="18" spans="1:10" s="43" customFormat="1" ht="25.5" customHeight="1">
      <c r="A18" s="210"/>
      <c r="B18" s="200"/>
      <c r="C18" s="200"/>
      <c r="D18" s="200"/>
      <c r="E18" s="200"/>
      <c r="F18" s="201"/>
      <c r="G18" s="201"/>
      <c r="H18" s="201"/>
      <c r="J18" s="76"/>
    </row>
    <row r="19" spans="1:11" s="43" customFormat="1" ht="27.75" customHeight="1">
      <c r="A19" s="51"/>
      <c r="B19" s="52"/>
      <c r="C19" s="52"/>
      <c r="D19" s="53"/>
      <c r="E19" s="54"/>
      <c r="F19" s="55" t="s">
        <v>102</v>
      </c>
      <c r="G19" s="55" t="s">
        <v>100</v>
      </c>
      <c r="H19" s="56" t="s">
        <v>101</v>
      </c>
      <c r="J19" s="76"/>
      <c r="K19" s="76"/>
    </row>
    <row r="20" spans="1:10" s="43" customFormat="1" ht="22.5" customHeight="1">
      <c r="A20" s="191" t="s">
        <v>3</v>
      </c>
      <c r="B20" s="192"/>
      <c r="C20" s="192"/>
      <c r="D20" s="192"/>
      <c r="E20" s="192"/>
      <c r="F20" s="58"/>
      <c r="G20" s="58"/>
      <c r="H20" s="58"/>
      <c r="J20" s="76"/>
    </row>
    <row r="21" spans="1:8" s="43" customFormat="1" ht="33.75" customHeight="1">
      <c r="A21" s="191" t="s">
        <v>4</v>
      </c>
      <c r="B21" s="192"/>
      <c r="C21" s="192"/>
      <c r="D21" s="192"/>
      <c r="E21" s="192"/>
      <c r="F21" s="58"/>
      <c r="G21" s="58"/>
      <c r="H21" s="58"/>
    </row>
    <row r="22" spans="1:11" s="43" customFormat="1" ht="22.5" customHeight="1">
      <c r="A22" s="198" t="s">
        <v>5</v>
      </c>
      <c r="B22" s="199"/>
      <c r="C22" s="199"/>
      <c r="D22" s="199"/>
      <c r="E22" s="199"/>
      <c r="F22" s="70">
        <f>F20-F21</f>
        <v>0</v>
      </c>
      <c r="G22" s="70">
        <f>G20-G21</f>
        <v>0</v>
      </c>
      <c r="H22" s="70">
        <f>H20-H21</f>
        <v>0</v>
      </c>
      <c r="J22" s="77"/>
      <c r="K22" s="76"/>
    </row>
    <row r="23" spans="1:8" s="43" customFormat="1" ht="25.5" customHeight="1">
      <c r="A23" s="210"/>
      <c r="B23" s="200"/>
      <c r="C23" s="200"/>
      <c r="D23" s="200"/>
      <c r="E23" s="200"/>
      <c r="F23" s="201"/>
      <c r="G23" s="201"/>
      <c r="H23" s="201"/>
    </row>
    <row r="24" spans="1:8" s="43" customFormat="1" ht="22.5" customHeight="1">
      <c r="A24" s="195" t="s">
        <v>6</v>
      </c>
      <c r="B24" s="192"/>
      <c r="C24" s="192"/>
      <c r="D24" s="192"/>
      <c r="E24" s="192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208" t="s">
        <v>41</v>
      </c>
      <c r="B26" s="209"/>
      <c r="C26" s="209"/>
      <c r="D26" s="209"/>
      <c r="E26" s="209"/>
      <c r="F26" s="209"/>
      <c r="G26" s="209"/>
      <c r="H26" s="209"/>
    </row>
    <row r="27" ht="12.75">
      <c r="E27" s="78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9"/>
      <c r="F33" s="40"/>
      <c r="G33" s="40"/>
      <c r="H33" s="40"/>
    </row>
    <row r="34" spans="5:8" ht="12.75">
      <c r="E34" s="79"/>
      <c r="F34" s="38"/>
      <c r="G34" s="38"/>
      <c r="H34" s="38"/>
    </row>
    <row r="35" spans="5:8" ht="12.75">
      <c r="E35" s="79"/>
      <c r="F35" s="38"/>
      <c r="G35" s="38"/>
      <c r="H35" s="38"/>
    </row>
    <row r="36" spans="5:8" ht="12.75">
      <c r="E36" s="79"/>
      <c r="F36" s="38"/>
      <c r="G36" s="38"/>
      <c r="H36" s="38"/>
    </row>
    <row r="37" spans="5:8" ht="12.75">
      <c r="E37" s="79"/>
      <c r="F37" s="38"/>
      <c r="G37" s="38"/>
      <c r="H37" s="38"/>
    </row>
    <row r="38" ht="12.75">
      <c r="E38" s="79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31">
      <selection activeCell="E37" sqref="E3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5" width="21.140625" style="3" customWidth="1"/>
    <col min="6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86" t="s">
        <v>7</v>
      </c>
      <c r="B1" s="186"/>
      <c r="C1" s="186"/>
      <c r="D1" s="186"/>
      <c r="E1" s="186"/>
      <c r="F1" s="186"/>
      <c r="G1" s="186"/>
      <c r="H1" s="186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214" t="s">
        <v>42</v>
      </c>
      <c r="C3" s="215"/>
      <c r="D3" s="215"/>
      <c r="E3" s="215"/>
      <c r="F3" s="215"/>
      <c r="G3" s="215"/>
      <c r="H3" s="216"/>
    </row>
    <row r="4" spans="1:8" s="1" customFormat="1" ht="90" thickBot="1">
      <c r="A4" s="65" t="s">
        <v>45</v>
      </c>
      <c r="B4" s="81" t="s">
        <v>10</v>
      </c>
      <c r="C4" s="82" t="s">
        <v>11</v>
      </c>
      <c r="D4" s="82" t="s">
        <v>12</v>
      </c>
      <c r="E4" s="82" t="s">
        <v>13</v>
      </c>
      <c r="F4" s="82" t="s">
        <v>14</v>
      </c>
      <c r="G4" s="82" t="s">
        <v>38</v>
      </c>
      <c r="H4" s="83" t="s">
        <v>16</v>
      </c>
    </row>
    <row r="5" spans="1:8" s="1" customFormat="1" ht="12.75" customHeight="1">
      <c r="A5" s="93">
        <v>6361</v>
      </c>
      <c r="B5" s="94"/>
      <c r="C5" s="95"/>
      <c r="D5" s="96"/>
      <c r="E5" s="126">
        <v>10285536.03</v>
      </c>
      <c r="F5" s="97"/>
      <c r="G5" s="98"/>
      <c r="H5" s="99"/>
    </row>
    <row r="6" spans="1:8" s="1" customFormat="1" ht="12.75" customHeight="1">
      <c r="A6" s="138">
        <v>6362</v>
      </c>
      <c r="B6" s="171"/>
      <c r="C6" s="172"/>
      <c r="D6" s="173"/>
      <c r="E6" s="142">
        <v>60000</v>
      </c>
      <c r="F6" s="174"/>
      <c r="G6" s="175"/>
      <c r="H6" s="176"/>
    </row>
    <row r="7" spans="1:8" s="1" customFormat="1" ht="12.75">
      <c r="A7" s="100">
        <v>6393</v>
      </c>
      <c r="B7" s="101"/>
      <c r="C7" s="102"/>
      <c r="D7" s="102"/>
      <c r="E7" s="125">
        <v>374344</v>
      </c>
      <c r="F7" s="102"/>
      <c r="G7" s="103"/>
      <c r="H7" s="104"/>
    </row>
    <row r="8" spans="1:8" s="1" customFormat="1" ht="12.75">
      <c r="A8" s="100">
        <v>6526</v>
      </c>
      <c r="B8" s="101"/>
      <c r="C8" s="102"/>
      <c r="D8" s="125">
        <v>252350</v>
      </c>
      <c r="E8" s="102"/>
      <c r="F8" s="102"/>
      <c r="G8" s="103"/>
      <c r="H8" s="104"/>
    </row>
    <row r="9" spans="1:8" s="1" customFormat="1" ht="12.75">
      <c r="A9" s="100">
        <v>6615</v>
      </c>
      <c r="B9" s="101"/>
      <c r="C9" s="125">
        <v>28500</v>
      </c>
      <c r="D9" s="102"/>
      <c r="E9" s="102"/>
      <c r="F9" s="102"/>
      <c r="G9" s="103"/>
      <c r="H9" s="104"/>
    </row>
    <row r="10" spans="1:8" s="1" customFormat="1" ht="12.75">
      <c r="A10" s="100">
        <v>6631</v>
      </c>
      <c r="B10" s="101"/>
      <c r="C10" s="102"/>
      <c r="D10" s="102"/>
      <c r="E10" s="102"/>
      <c r="F10" s="125">
        <v>3090</v>
      </c>
      <c r="G10" s="103"/>
      <c r="H10" s="104"/>
    </row>
    <row r="11" spans="1:8" s="1" customFormat="1" ht="12.75">
      <c r="A11" s="100">
        <v>6711</v>
      </c>
      <c r="B11" s="123">
        <v>1142117.14</v>
      </c>
      <c r="C11" s="102"/>
      <c r="D11" s="102"/>
      <c r="E11" s="102"/>
      <c r="F11" s="102"/>
      <c r="G11" s="103"/>
      <c r="H11" s="104"/>
    </row>
    <row r="12" spans="1:8" s="1" customFormat="1" ht="12.75">
      <c r="A12" s="100">
        <v>6711</v>
      </c>
      <c r="B12" s="123">
        <v>28690</v>
      </c>
      <c r="C12" s="102"/>
      <c r="D12" s="102"/>
      <c r="E12" s="102"/>
      <c r="F12" s="102"/>
      <c r="G12" s="103"/>
      <c r="H12" s="104"/>
    </row>
    <row r="13" spans="1:8" s="1" customFormat="1" ht="12.75">
      <c r="A13" s="100">
        <v>6712</v>
      </c>
      <c r="B13" s="101">
        <v>50000</v>
      </c>
      <c r="C13" s="102"/>
      <c r="D13" s="102"/>
      <c r="E13" s="102"/>
      <c r="F13" s="102"/>
      <c r="G13" s="103"/>
      <c r="H13" s="104"/>
    </row>
    <row r="14" spans="1:8" s="1" customFormat="1" ht="12.75">
      <c r="A14" s="111">
        <v>7241</v>
      </c>
      <c r="B14" s="112"/>
      <c r="C14" s="113">
        <v>3000</v>
      </c>
      <c r="D14" s="113"/>
      <c r="E14" s="170"/>
      <c r="F14" s="113"/>
      <c r="G14" s="114"/>
      <c r="H14" s="115"/>
    </row>
    <row r="15" spans="1:8" s="1" customFormat="1" ht="12.75">
      <c r="A15" s="111"/>
      <c r="B15" s="112"/>
      <c r="C15" s="113"/>
      <c r="D15" s="113"/>
      <c r="E15" s="113"/>
      <c r="F15" s="113"/>
      <c r="G15" s="114"/>
      <c r="H15" s="115"/>
    </row>
    <row r="16" spans="1:8" s="1" customFormat="1" ht="13.5" thickBot="1">
      <c r="A16" s="105"/>
      <c r="B16" s="106"/>
      <c r="C16" s="107"/>
      <c r="D16" s="107"/>
      <c r="E16" s="107"/>
      <c r="F16" s="107"/>
      <c r="G16" s="108"/>
      <c r="H16" s="109"/>
    </row>
    <row r="17" spans="1:8" s="1" customFormat="1" ht="30" customHeight="1" thickBot="1">
      <c r="A17" s="11" t="s">
        <v>17</v>
      </c>
      <c r="B17" s="124">
        <f>SUM(B5:B16)</f>
        <v>1220807.14</v>
      </c>
      <c r="C17" s="124">
        <f>SUM(C5:C16)</f>
        <v>31500</v>
      </c>
      <c r="D17" s="124">
        <f>SUM(D5:D8)</f>
        <v>252350</v>
      </c>
      <c r="E17" s="124">
        <f>SUM(E5:E16)</f>
        <v>10719880.03</v>
      </c>
      <c r="F17" s="124">
        <f>SUM(F5:F16)</f>
        <v>3090</v>
      </c>
      <c r="G17" s="110">
        <f>SUM(G5:G7)</f>
        <v>0</v>
      </c>
      <c r="H17" s="110">
        <f>SUM(H5:H7)</f>
        <v>0</v>
      </c>
    </row>
    <row r="18" spans="1:8" s="1" customFormat="1" ht="28.5" customHeight="1" thickBot="1">
      <c r="A18" s="11" t="s">
        <v>43</v>
      </c>
      <c r="B18" s="211">
        <f>B17+C17+D17+E17+F17+G17+H17</f>
        <v>12227627.17</v>
      </c>
      <c r="C18" s="212"/>
      <c r="D18" s="212"/>
      <c r="E18" s="212"/>
      <c r="F18" s="212"/>
      <c r="G18" s="212"/>
      <c r="H18" s="213"/>
    </row>
    <row r="19" spans="1:8" ht="13.5" thickBot="1">
      <c r="A19" s="6"/>
      <c r="B19" s="6"/>
      <c r="C19" s="6"/>
      <c r="D19" s="7"/>
      <c r="E19" s="12"/>
      <c r="H19" s="10"/>
    </row>
    <row r="20" spans="1:8" ht="26.25" customHeight="1" thickBot="1">
      <c r="A20" s="66" t="s">
        <v>9</v>
      </c>
      <c r="B20" s="214" t="s">
        <v>46</v>
      </c>
      <c r="C20" s="215"/>
      <c r="D20" s="215"/>
      <c r="E20" s="215"/>
      <c r="F20" s="215"/>
      <c r="G20" s="215"/>
      <c r="H20" s="216"/>
    </row>
    <row r="21" spans="1:8" ht="90" thickBot="1">
      <c r="A21" s="67" t="s">
        <v>45</v>
      </c>
      <c r="B21" s="81" t="s">
        <v>10</v>
      </c>
      <c r="C21" s="82" t="s">
        <v>11</v>
      </c>
      <c r="D21" s="82" t="s">
        <v>12</v>
      </c>
      <c r="E21" s="82" t="s">
        <v>13</v>
      </c>
      <c r="F21" s="82" t="s">
        <v>14</v>
      </c>
      <c r="G21" s="82" t="s">
        <v>38</v>
      </c>
      <c r="H21" s="83" t="s">
        <v>16</v>
      </c>
    </row>
    <row r="22" spans="1:8" ht="12.75">
      <c r="A22" s="93">
        <v>63</v>
      </c>
      <c r="B22" s="127"/>
      <c r="C22" s="128"/>
      <c r="D22" s="129"/>
      <c r="E22" s="126">
        <v>10719880.03</v>
      </c>
      <c r="F22" s="126"/>
      <c r="G22" s="130"/>
      <c r="H22" s="131"/>
    </row>
    <row r="23" spans="1:8" ht="12.75">
      <c r="A23" s="138">
        <v>65</v>
      </c>
      <c r="B23" s="139"/>
      <c r="C23" s="140"/>
      <c r="D23" s="141">
        <v>252350</v>
      </c>
      <c r="E23" s="142"/>
      <c r="F23" s="142"/>
      <c r="G23" s="143"/>
      <c r="H23" s="144"/>
    </row>
    <row r="24" spans="1:8" ht="12.75">
      <c r="A24" s="100">
        <v>66</v>
      </c>
      <c r="B24" s="123"/>
      <c r="C24" s="125">
        <v>31500</v>
      </c>
      <c r="D24" s="125"/>
      <c r="E24" s="125"/>
      <c r="F24" s="125">
        <v>3090</v>
      </c>
      <c r="G24" s="132"/>
      <c r="H24" s="133"/>
    </row>
    <row r="25" spans="1:8" ht="12.75">
      <c r="A25" s="100">
        <v>67</v>
      </c>
      <c r="B25" s="123">
        <v>1220807.14</v>
      </c>
      <c r="C25" s="125"/>
      <c r="D25" s="125"/>
      <c r="E25" s="125"/>
      <c r="F25" s="125"/>
      <c r="G25" s="132"/>
      <c r="H25" s="133"/>
    </row>
    <row r="26" spans="1:8" ht="12.75">
      <c r="A26" s="100">
        <v>92</v>
      </c>
      <c r="B26" s="123"/>
      <c r="C26" s="125"/>
      <c r="D26" s="125"/>
      <c r="E26" s="125"/>
      <c r="F26" s="125"/>
      <c r="G26" s="132"/>
      <c r="H26" s="133"/>
    </row>
    <row r="27" spans="1:8" ht="12.75">
      <c r="A27" s="100"/>
      <c r="B27" s="123"/>
      <c r="C27" s="125"/>
      <c r="D27" s="125"/>
      <c r="E27" s="125"/>
      <c r="F27" s="125"/>
      <c r="G27" s="132"/>
      <c r="H27" s="133"/>
    </row>
    <row r="28" spans="1:8" ht="12.75">
      <c r="A28" s="100"/>
      <c r="B28" s="123"/>
      <c r="C28" s="125"/>
      <c r="D28" s="125"/>
      <c r="E28" s="125"/>
      <c r="F28" s="125"/>
      <c r="G28" s="132"/>
      <c r="H28" s="133"/>
    </row>
    <row r="29" spans="1:8" ht="12.75">
      <c r="A29" s="100"/>
      <c r="B29" s="123"/>
      <c r="C29" s="125"/>
      <c r="D29" s="125"/>
      <c r="E29" s="125"/>
      <c r="F29" s="125"/>
      <c r="G29" s="132"/>
      <c r="H29" s="133"/>
    </row>
    <row r="30" spans="1:8" ht="13.5" thickBot="1">
      <c r="A30" s="105"/>
      <c r="B30" s="134"/>
      <c r="C30" s="135"/>
      <c r="D30" s="135"/>
      <c r="E30" s="135"/>
      <c r="F30" s="135"/>
      <c r="G30" s="136"/>
      <c r="H30" s="137"/>
    </row>
    <row r="31" spans="1:8" s="1" customFormat="1" ht="30" customHeight="1" thickBot="1">
      <c r="A31" s="11" t="s">
        <v>17</v>
      </c>
      <c r="B31" s="124">
        <f aca="true" t="shared" si="0" ref="B31:H31">SUM(B22:B30)</f>
        <v>1220807.14</v>
      </c>
      <c r="C31" s="124">
        <f t="shared" si="0"/>
        <v>31500</v>
      </c>
      <c r="D31" s="124">
        <f t="shared" si="0"/>
        <v>252350</v>
      </c>
      <c r="E31" s="124">
        <f t="shared" si="0"/>
        <v>10719880.03</v>
      </c>
      <c r="F31" s="124">
        <f t="shared" si="0"/>
        <v>3090</v>
      </c>
      <c r="G31" s="124">
        <f t="shared" si="0"/>
        <v>0</v>
      </c>
      <c r="H31" s="124">
        <f t="shared" si="0"/>
        <v>0</v>
      </c>
    </row>
    <row r="32" spans="1:8" s="1" customFormat="1" ht="28.5" customHeight="1" thickBot="1">
      <c r="A32" s="11" t="s">
        <v>47</v>
      </c>
      <c r="B32" s="211">
        <f>B31+C31+D31+E31+F31+G31+H31</f>
        <v>12227627.17</v>
      </c>
      <c r="C32" s="212"/>
      <c r="D32" s="212"/>
      <c r="E32" s="212"/>
      <c r="F32" s="212"/>
      <c r="G32" s="212"/>
      <c r="H32" s="213"/>
    </row>
    <row r="33" spans="4:5" ht="13.5" thickBot="1">
      <c r="D33" s="14"/>
      <c r="E33" s="15"/>
    </row>
    <row r="34" spans="1:8" ht="26.25" customHeight="1" thickBot="1">
      <c r="A34" s="66" t="s">
        <v>9</v>
      </c>
      <c r="B34" s="214" t="s">
        <v>103</v>
      </c>
      <c r="C34" s="215"/>
      <c r="D34" s="215"/>
      <c r="E34" s="215"/>
      <c r="F34" s="215"/>
      <c r="G34" s="215"/>
      <c r="H34" s="216"/>
    </row>
    <row r="35" spans="1:8" ht="90" thickBot="1">
      <c r="A35" s="67" t="s">
        <v>45</v>
      </c>
      <c r="B35" s="81" t="s">
        <v>10</v>
      </c>
      <c r="C35" s="82" t="s">
        <v>11</v>
      </c>
      <c r="D35" s="82" t="s">
        <v>12</v>
      </c>
      <c r="E35" s="82" t="s">
        <v>13</v>
      </c>
      <c r="F35" s="82" t="s">
        <v>14</v>
      </c>
      <c r="G35" s="82" t="s">
        <v>38</v>
      </c>
      <c r="H35" s="83" t="s">
        <v>16</v>
      </c>
    </row>
    <row r="36" spans="1:8" ht="12.75">
      <c r="A36" s="93">
        <v>63</v>
      </c>
      <c r="B36" s="127"/>
      <c r="C36" s="128"/>
      <c r="D36" s="129"/>
      <c r="E36" s="126">
        <v>10719880.03</v>
      </c>
      <c r="F36" s="126"/>
      <c r="G36" s="130"/>
      <c r="H36" s="131"/>
    </row>
    <row r="37" spans="1:8" ht="12.75">
      <c r="A37" s="138">
        <v>65</v>
      </c>
      <c r="B37" s="139"/>
      <c r="C37" s="140"/>
      <c r="D37" s="141">
        <v>252350</v>
      </c>
      <c r="E37" s="142"/>
      <c r="F37" s="142"/>
      <c r="G37" s="132"/>
      <c r="H37" s="133"/>
    </row>
    <row r="38" spans="1:8" ht="12.75">
      <c r="A38" s="100">
        <v>66</v>
      </c>
      <c r="B38" s="123"/>
      <c r="C38" s="125">
        <v>31500</v>
      </c>
      <c r="D38" s="125"/>
      <c r="E38" s="125"/>
      <c r="F38" s="125">
        <v>3090</v>
      </c>
      <c r="G38" s="132"/>
      <c r="H38" s="133"/>
    </row>
    <row r="39" spans="1:8" ht="12.75">
      <c r="A39" s="100">
        <v>67</v>
      </c>
      <c r="B39" s="123">
        <v>1220807.14</v>
      </c>
      <c r="C39" s="125"/>
      <c r="D39" s="125"/>
      <c r="E39" s="125"/>
      <c r="F39" s="125"/>
      <c r="G39" s="132"/>
      <c r="H39" s="133"/>
    </row>
    <row r="40" spans="1:8" ht="12.75">
      <c r="A40" s="100"/>
      <c r="B40" s="123"/>
      <c r="C40" s="125"/>
      <c r="D40" s="125"/>
      <c r="E40" s="125"/>
      <c r="F40" s="125"/>
      <c r="G40" s="132"/>
      <c r="H40" s="133"/>
    </row>
    <row r="41" spans="1:8" ht="13.5" customHeight="1">
      <c r="A41" s="100"/>
      <c r="B41" s="123"/>
      <c r="C41" s="125"/>
      <c r="D41" s="125"/>
      <c r="E41" s="125"/>
      <c r="F41" s="125"/>
      <c r="G41" s="132"/>
      <c r="H41" s="133"/>
    </row>
    <row r="42" spans="1:8" ht="13.5" customHeight="1">
      <c r="A42" s="100"/>
      <c r="B42" s="123"/>
      <c r="C42" s="125"/>
      <c r="D42" s="125"/>
      <c r="E42" s="125"/>
      <c r="F42" s="125"/>
      <c r="G42" s="132"/>
      <c r="H42" s="133"/>
    </row>
    <row r="43" spans="1:8" ht="13.5" customHeight="1" thickBot="1">
      <c r="A43" s="105"/>
      <c r="B43" s="134"/>
      <c r="C43" s="135"/>
      <c r="D43" s="135"/>
      <c r="E43" s="135"/>
      <c r="F43" s="135"/>
      <c r="G43" s="136"/>
      <c r="H43" s="137"/>
    </row>
    <row r="44" spans="1:8" s="1" customFormat="1" ht="30" customHeight="1" thickBot="1">
      <c r="A44" s="11" t="s">
        <v>17</v>
      </c>
      <c r="B44" s="124">
        <f>SUM(B36:B43)</f>
        <v>1220807.14</v>
      </c>
      <c r="C44" s="124">
        <f aca="true" t="shared" si="1" ref="C44:H44">SUM(C36:C43)</f>
        <v>31500</v>
      </c>
      <c r="D44" s="124">
        <f t="shared" si="1"/>
        <v>252350</v>
      </c>
      <c r="E44" s="124">
        <f>SUM(E36:E43)</f>
        <v>10719880.03</v>
      </c>
      <c r="F44" s="124">
        <f t="shared" si="1"/>
        <v>3090</v>
      </c>
      <c r="G44" s="124">
        <f t="shared" si="1"/>
        <v>0</v>
      </c>
      <c r="H44" s="124">
        <f t="shared" si="1"/>
        <v>0</v>
      </c>
    </row>
    <row r="45" spans="1:8" s="1" customFormat="1" ht="28.5" customHeight="1" thickBot="1">
      <c r="A45" s="11" t="s">
        <v>111</v>
      </c>
      <c r="B45" s="211">
        <f>B44+C44+D44+E44+F44+G44+H44</f>
        <v>12227627.17</v>
      </c>
      <c r="C45" s="212"/>
      <c r="D45" s="212"/>
      <c r="E45" s="212"/>
      <c r="F45" s="212"/>
      <c r="G45" s="212"/>
      <c r="H45" s="213"/>
    </row>
    <row r="46" spans="3:5" ht="13.5" customHeight="1">
      <c r="C46" s="16"/>
      <c r="D46" s="14"/>
      <c r="E46" s="17"/>
    </row>
    <row r="47" spans="3:5" ht="13.5" customHeight="1">
      <c r="C47" s="16"/>
      <c r="D47" s="18"/>
      <c r="E47" s="19"/>
    </row>
    <row r="48" spans="4:5" ht="13.5" customHeight="1">
      <c r="D48" s="20"/>
      <c r="E48" s="21"/>
    </row>
    <row r="49" spans="4:5" ht="13.5" customHeight="1">
      <c r="D49" s="22"/>
      <c r="E49" s="23"/>
    </row>
    <row r="50" spans="4:5" ht="13.5" customHeight="1">
      <c r="D50" s="14"/>
      <c r="E50" s="15"/>
    </row>
    <row r="51" spans="3:5" ht="28.5" customHeight="1">
      <c r="C51" s="16"/>
      <c r="D51" s="14"/>
      <c r="E51" s="24"/>
    </row>
    <row r="52" spans="3:5" ht="13.5" customHeight="1">
      <c r="C52" s="16"/>
      <c r="D52" s="14"/>
      <c r="E52" s="19"/>
    </row>
    <row r="53" spans="4:5" ht="13.5" customHeight="1">
      <c r="D53" s="14"/>
      <c r="E53" s="15"/>
    </row>
    <row r="54" spans="4:5" ht="13.5" customHeight="1">
      <c r="D54" s="14"/>
      <c r="E54" s="23"/>
    </row>
    <row r="55" spans="4:5" ht="13.5" customHeight="1">
      <c r="D55" s="14"/>
      <c r="E55" s="15"/>
    </row>
    <row r="56" spans="4:5" ht="22.5" customHeight="1">
      <c r="D56" s="14"/>
      <c r="E56" s="25"/>
    </row>
    <row r="57" spans="4:5" ht="13.5" customHeight="1">
      <c r="D57" s="20"/>
      <c r="E57" s="21"/>
    </row>
    <row r="58" spans="2:5" ht="13.5" customHeight="1">
      <c r="B58" s="16"/>
      <c r="D58" s="20"/>
      <c r="E58" s="26"/>
    </row>
    <row r="59" spans="3:5" ht="13.5" customHeight="1">
      <c r="C59" s="16"/>
      <c r="D59" s="20"/>
      <c r="E59" s="27"/>
    </row>
    <row r="60" spans="3:5" ht="13.5" customHeight="1">
      <c r="C60" s="16"/>
      <c r="D60" s="22"/>
      <c r="E60" s="19"/>
    </row>
    <row r="61" spans="4:5" ht="13.5" customHeight="1">
      <c r="D61" s="14"/>
      <c r="E61" s="15"/>
    </row>
    <row r="62" spans="2:5" ht="13.5" customHeight="1">
      <c r="B62" s="16"/>
      <c r="D62" s="14"/>
      <c r="E62" s="17"/>
    </row>
    <row r="63" spans="3:5" ht="13.5" customHeight="1">
      <c r="C63" s="16"/>
      <c r="D63" s="14"/>
      <c r="E63" s="26"/>
    </row>
    <row r="64" spans="3:5" ht="13.5" customHeight="1">
      <c r="C64" s="16"/>
      <c r="D64" s="22"/>
      <c r="E64" s="19"/>
    </row>
    <row r="65" spans="4:5" ht="13.5" customHeight="1">
      <c r="D65" s="20"/>
      <c r="E65" s="15"/>
    </row>
    <row r="66" spans="3:5" ht="13.5" customHeight="1">
      <c r="C66" s="16"/>
      <c r="D66" s="20"/>
      <c r="E66" s="26"/>
    </row>
    <row r="67" spans="4:5" ht="22.5" customHeight="1">
      <c r="D67" s="22"/>
      <c r="E67" s="25"/>
    </row>
    <row r="68" spans="4:5" ht="13.5" customHeight="1">
      <c r="D68" s="14"/>
      <c r="E68" s="15"/>
    </row>
    <row r="69" spans="4:5" ht="13.5" customHeight="1">
      <c r="D69" s="22"/>
      <c r="E69" s="19"/>
    </row>
    <row r="70" spans="4:5" ht="13.5" customHeight="1">
      <c r="D70" s="14"/>
      <c r="E70" s="15"/>
    </row>
    <row r="71" spans="4:5" ht="13.5" customHeight="1">
      <c r="D71" s="14"/>
      <c r="E71" s="15"/>
    </row>
    <row r="72" spans="1:5" ht="13.5" customHeight="1">
      <c r="A72" s="16"/>
      <c r="D72" s="28"/>
      <c r="E72" s="26"/>
    </row>
    <row r="73" spans="2:5" ht="13.5" customHeight="1">
      <c r="B73" s="16"/>
      <c r="C73" s="16"/>
      <c r="D73" s="29"/>
      <c r="E73" s="26"/>
    </row>
    <row r="74" spans="2:5" ht="13.5" customHeight="1">
      <c r="B74" s="16"/>
      <c r="C74" s="16"/>
      <c r="D74" s="29"/>
      <c r="E74" s="17"/>
    </row>
    <row r="75" spans="2:5" ht="13.5" customHeight="1">
      <c r="B75" s="16"/>
      <c r="C75" s="16"/>
      <c r="D75" s="22"/>
      <c r="E75" s="23"/>
    </row>
    <row r="76" spans="4:5" ht="12.75">
      <c r="D76" s="14"/>
      <c r="E76" s="15"/>
    </row>
    <row r="77" spans="2:5" ht="12.75">
      <c r="B77" s="16"/>
      <c r="D77" s="14"/>
      <c r="E77" s="26"/>
    </row>
    <row r="78" spans="3:5" ht="12.75">
      <c r="C78" s="16"/>
      <c r="D78" s="14"/>
      <c r="E78" s="17"/>
    </row>
    <row r="79" spans="3:5" ht="12.75">
      <c r="C79" s="16"/>
      <c r="D79" s="22"/>
      <c r="E79" s="19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30"/>
      <c r="E82" s="31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22"/>
      <c r="E88" s="19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14"/>
      <c r="E92" s="15"/>
    </row>
    <row r="93" spans="1:5" ht="28.5" customHeight="1">
      <c r="A93" s="32"/>
      <c r="B93" s="32"/>
      <c r="C93" s="32"/>
      <c r="D93" s="33"/>
      <c r="E93" s="34"/>
    </row>
    <row r="94" spans="3:5" ht="12.75">
      <c r="C94" s="16"/>
      <c r="D94" s="14"/>
      <c r="E94" s="17"/>
    </row>
    <row r="95" spans="4:5" ht="12.75">
      <c r="D95" s="35"/>
      <c r="E95" s="36"/>
    </row>
    <row r="96" spans="4:5" ht="12.75">
      <c r="D96" s="14"/>
      <c r="E96" s="1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14"/>
      <c r="E99" s="15"/>
    </row>
    <row r="100" spans="4:5" ht="12.75">
      <c r="D100" s="22"/>
      <c r="E100" s="19"/>
    </row>
    <row r="101" spans="4:5" ht="12.75">
      <c r="D101" s="14"/>
      <c r="E101" s="15"/>
    </row>
    <row r="102" spans="4:5" ht="12.75">
      <c r="D102" s="14"/>
      <c r="E102" s="15"/>
    </row>
    <row r="103" spans="4:5" ht="12.75">
      <c r="D103" s="22"/>
      <c r="E103" s="19"/>
    </row>
    <row r="104" spans="4:5" ht="12.75">
      <c r="D104" s="14"/>
      <c r="E104" s="15"/>
    </row>
    <row r="105" spans="4:5" ht="12.75">
      <c r="D105" s="30"/>
      <c r="E105" s="31"/>
    </row>
    <row r="106" spans="4:5" ht="12.75">
      <c r="D106" s="22"/>
      <c r="E106" s="36"/>
    </row>
    <row r="107" spans="4:5" ht="12.75">
      <c r="D107" s="20"/>
      <c r="E107" s="31"/>
    </row>
    <row r="108" spans="4:5" ht="12.75">
      <c r="D108" s="22"/>
      <c r="E108" s="19"/>
    </row>
    <row r="109" spans="4:5" ht="12.75">
      <c r="D109" s="14"/>
      <c r="E109" s="15"/>
    </row>
    <row r="110" spans="3:5" ht="12.75">
      <c r="C110" s="16"/>
      <c r="D110" s="14"/>
      <c r="E110" s="17"/>
    </row>
    <row r="111" spans="4:5" ht="12.75">
      <c r="D111" s="20"/>
      <c r="E111" s="19"/>
    </row>
    <row r="112" spans="4:5" ht="12.75">
      <c r="D112" s="20"/>
      <c r="E112" s="31"/>
    </row>
    <row r="113" spans="3:5" ht="12.75">
      <c r="C113" s="16"/>
      <c r="D113" s="20"/>
      <c r="E113" s="37"/>
    </row>
    <row r="114" spans="3:5" ht="12.75">
      <c r="C114" s="16"/>
      <c r="D114" s="22"/>
      <c r="E114" s="23"/>
    </row>
    <row r="115" spans="4:5" ht="12.75">
      <c r="D115" s="14"/>
      <c r="E115" s="15"/>
    </row>
    <row r="116" spans="4:5" ht="12.75">
      <c r="D116" s="35"/>
      <c r="E116" s="38"/>
    </row>
    <row r="117" spans="4:5" ht="11.25" customHeight="1">
      <c r="D117" s="30"/>
      <c r="E117" s="31"/>
    </row>
    <row r="118" spans="2:5" ht="24" customHeight="1">
      <c r="B118" s="16"/>
      <c r="D118" s="30"/>
      <c r="E118" s="39"/>
    </row>
    <row r="119" spans="3:5" ht="15" customHeight="1">
      <c r="C119" s="16"/>
      <c r="D119" s="30"/>
      <c r="E119" s="39"/>
    </row>
    <row r="120" spans="4:5" ht="11.25" customHeight="1">
      <c r="D120" s="35"/>
      <c r="E120" s="36"/>
    </row>
    <row r="121" spans="4:5" ht="12.75">
      <c r="D121" s="30"/>
      <c r="E121" s="31"/>
    </row>
    <row r="122" spans="2:5" ht="13.5" customHeight="1">
      <c r="B122" s="16"/>
      <c r="D122" s="30"/>
      <c r="E122" s="40"/>
    </row>
    <row r="123" spans="3:5" ht="12.75" customHeight="1">
      <c r="C123" s="16"/>
      <c r="D123" s="30"/>
      <c r="E123" s="17"/>
    </row>
    <row r="124" spans="3:5" ht="12.75" customHeight="1">
      <c r="C124" s="16"/>
      <c r="D124" s="22"/>
      <c r="E124" s="23"/>
    </row>
    <row r="125" spans="4:5" ht="12.75">
      <c r="D125" s="14"/>
      <c r="E125" s="15"/>
    </row>
    <row r="126" spans="3:5" ht="12.75">
      <c r="C126" s="16"/>
      <c r="D126" s="14"/>
      <c r="E126" s="37"/>
    </row>
    <row r="127" spans="4:5" ht="12.75">
      <c r="D127" s="35"/>
      <c r="E127" s="36"/>
    </row>
    <row r="128" spans="4:5" ht="12.75">
      <c r="D128" s="30"/>
      <c r="E128" s="31"/>
    </row>
    <row r="129" spans="4:5" ht="12.75">
      <c r="D129" s="14"/>
      <c r="E129" s="15"/>
    </row>
    <row r="130" spans="1:5" ht="19.5" customHeight="1">
      <c r="A130" s="41"/>
      <c r="B130" s="6"/>
      <c r="C130" s="6"/>
      <c r="D130" s="6"/>
      <c r="E130" s="26"/>
    </row>
    <row r="131" spans="1:5" ht="15" customHeight="1">
      <c r="A131" s="16"/>
      <c r="D131" s="28"/>
      <c r="E131" s="26"/>
    </row>
    <row r="132" spans="1:5" ht="12.75">
      <c r="A132" s="16"/>
      <c r="B132" s="16"/>
      <c r="D132" s="28"/>
      <c r="E132" s="17"/>
    </row>
    <row r="133" spans="3:5" ht="12.75">
      <c r="C133" s="16"/>
      <c r="D133" s="14"/>
      <c r="E133" s="26"/>
    </row>
    <row r="134" spans="4:5" ht="12.75">
      <c r="D134" s="18"/>
      <c r="E134" s="19"/>
    </row>
    <row r="135" spans="2:5" ht="12.75">
      <c r="B135" s="16"/>
      <c r="D135" s="14"/>
      <c r="E135" s="17"/>
    </row>
    <row r="136" spans="3:5" ht="12.75">
      <c r="C136" s="16"/>
      <c r="D136" s="14"/>
      <c r="E136" s="17"/>
    </row>
    <row r="137" spans="4:5" ht="12.75">
      <c r="D137" s="22"/>
      <c r="E137" s="23"/>
    </row>
    <row r="138" spans="3:5" ht="22.5" customHeight="1">
      <c r="C138" s="16"/>
      <c r="D138" s="14"/>
      <c r="E138" s="24"/>
    </row>
    <row r="139" spans="4:5" ht="12.75">
      <c r="D139" s="14"/>
      <c r="E139" s="23"/>
    </row>
    <row r="140" spans="2:5" ht="12.75">
      <c r="B140" s="16"/>
      <c r="D140" s="20"/>
      <c r="E140" s="26"/>
    </row>
    <row r="141" spans="3:5" ht="12.75">
      <c r="C141" s="16"/>
      <c r="D141" s="20"/>
      <c r="E141" s="27"/>
    </row>
    <row r="142" spans="4:5" ht="12.75">
      <c r="D142" s="22"/>
      <c r="E142" s="19"/>
    </row>
    <row r="143" spans="1:5" ht="13.5" customHeight="1">
      <c r="A143" s="16"/>
      <c r="D143" s="28"/>
      <c r="E143" s="26"/>
    </row>
    <row r="144" spans="2:5" ht="13.5" customHeight="1">
      <c r="B144" s="16"/>
      <c r="D144" s="14"/>
      <c r="E144" s="26"/>
    </row>
    <row r="145" spans="3:5" ht="13.5" customHeight="1">
      <c r="C145" s="16"/>
      <c r="D145" s="14"/>
      <c r="E145" s="17"/>
    </row>
    <row r="146" spans="3:5" ht="12.75">
      <c r="C146" s="16"/>
      <c r="D146" s="22"/>
      <c r="E146" s="19"/>
    </row>
    <row r="147" spans="3:5" ht="12.75">
      <c r="C147" s="16"/>
      <c r="D147" s="14"/>
      <c r="E147" s="17"/>
    </row>
    <row r="148" spans="4:5" ht="12.75">
      <c r="D148" s="35"/>
      <c r="E148" s="36"/>
    </row>
    <row r="149" spans="3:5" ht="12.75">
      <c r="C149" s="16"/>
      <c r="D149" s="20"/>
      <c r="E149" s="37"/>
    </row>
    <row r="150" spans="3:5" ht="12.75">
      <c r="C150" s="16"/>
      <c r="D150" s="22"/>
      <c r="E150" s="23"/>
    </row>
    <row r="151" spans="4:5" ht="12.75">
      <c r="D151" s="35"/>
      <c r="E151" s="42"/>
    </row>
    <row r="152" spans="2:5" ht="12.75">
      <c r="B152" s="16"/>
      <c r="D152" s="30"/>
      <c r="E152" s="40"/>
    </row>
    <row r="153" spans="3:5" ht="12.75">
      <c r="C153" s="16"/>
      <c r="D153" s="30"/>
      <c r="E153" s="17"/>
    </row>
    <row r="154" spans="3:5" ht="12.75">
      <c r="C154" s="16"/>
      <c r="D154" s="22"/>
      <c r="E154" s="23"/>
    </row>
    <row r="155" spans="3:5" ht="12.75">
      <c r="C155" s="16"/>
      <c r="D155" s="22"/>
      <c r="E155" s="23"/>
    </row>
    <row r="156" spans="4:5" ht="12.75">
      <c r="D156" s="14"/>
      <c r="E156" s="15"/>
    </row>
    <row r="157" spans="1:5" s="43" customFormat="1" ht="18" customHeight="1">
      <c r="A157" s="217"/>
      <c r="B157" s="218"/>
      <c r="C157" s="218"/>
      <c r="D157" s="218"/>
      <c r="E157" s="218"/>
    </row>
    <row r="158" spans="1:5" ht="28.5" customHeight="1">
      <c r="A158" s="32"/>
      <c r="B158" s="32"/>
      <c r="C158" s="32"/>
      <c r="D158" s="33"/>
      <c r="E158" s="34"/>
    </row>
    <row r="160" spans="1:5" ht="15.75">
      <c r="A160" s="45"/>
      <c r="B160" s="16"/>
      <c r="C160" s="16"/>
      <c r="D160" s="46"/>
      <c r="E160" s="5"/>
    </row>
    <row r="161" spans="1:5" ht="12.75">
      <c r="A161" s="16"/>
      <c r="B161" s="16"/>
      <c r="C161" s="16"/>
      <c r="D161" s="46"/>
      <c r="E161" s="5"/>
    </row>
    <row r="162" spans="1:5" ht="17.25" customHeight="1">
      <c r="A162" s="16"/>
      <c r="B162" s="16"/>
      <c r="C162" s="16"/>
      <c r="D162" s="46"/>
      <c r="E162" s="5"/>
    </row>
    <row r="163" spans="1:5" ht="13.5" customHeight="1">
      <c r="A163" s="16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5"/>
    </row>
    <row r="165" spans="1:3" ht="12.75">
      <c r="A165" s="16"/>
      <c r="B165" s="16"/>
      <c r="C165" s="16"/>
    </row>
    <row r="166" spans="1:5" ht="12.75">
      <c r="A166" s="16"/>
      <c r="B166" s="16"/>
      <c r="C166" s="16"/>
      <c r="D166" s="46"/>
      <c r="E166" s="5"/>
    </row>
    <row r="167" spans="1:5" ht="12.75">
      <c r="A167" s="16"/>
      <c r="B167" s="16"/>
      <c r="C167" s="16"/>
      <c r="D167" s="46"/>
      <c r="E167" s="47"/>
    </row>
    <row r="168" spans="1:5" ht="12.75">
      <c r="A168" s="16"/>
      <c r="B168" s="16"/>
      <c r="C168" s="16"/>
      <c r="D168" s="46"/>
      <c r="E168" s="5"/>
    </row>
    <row r="169" spans="1:5" ht="22.5" customHeight="1">
      <c r="A169" s="16"/>
      <c r="B169" s="16"/>
      <c r="C169" s="16"/>
      <c r="D169" s="46"/>
      <c r="E169" s="24"/>
    </row>
    <row r="170" spans="4:5" ht="22.5" customHeight="1">
      <c r="D170" s="22"/>
      <c r="E170" s="25"/>
    </row>
  </sheetData>
  <sheetProtection/>
  <mergeCells count="8">
    <mergeCell ref="A1:H1"/>
    <mergeCell ref="B18:H18"/>
    <mergeCell ref="B20:H20"/>
    <mergeCell ref="B32:H32"/>
    <mergeCell ref="B34:H34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8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3"/>
  <sheetViews>
    <sheetView tabSelected="1" workbookViewId="0" topLeftCell="A211">
      <selection activeCell="B220" sqref="B220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4" width="20.00390625" style="2" customWidth="1"/>
    <col min="5" max="5" width="13.7109375" style="2" customWidth="1"/>
    <col min="6" max="6" width="15.57421875" style="2" customWidth="1"/>
    <col min="7" max="7" width="18.00390625" style="2" customWidth="1"/>
    <col min="8" max="10" width="13.7109375" style="2" customWidth="1"/>
    <col min="11" max="16384" width="11.421875" style="3" customWidth="1"/>
  </cols>
  <sheetData>
    <row r="1" spans="1:10" ht="18" customHeight="1">
      <c r="A1" s="219" t="s">
        <v>18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2.75" customHeight="1">
      <c r="A2" s="80"/>
      <c r="B2" s="84"/>
      <c r="C2" s="84"/>
      <c r="D2" s="84"/>
      <c r="E2" s="84"/>
      <c r="F2" s="84"/>
      <c r="G2" s="84"/>
      <c r="H2" s="84"/>
      <c r="I2" s="84"/>
      <c r="J2" s="84"/>
    </row>
    <row r="3" spans="1:10" s="5" customFormat="1" ht="89.25">
      <c r="A3" s="4" t="s">
        <v>19</v>
      </c>
      <c r="B3" s="4" t="s">
        <v>20</v>
      </c>
      <c r="C3" s="4" t="s">
        <v>123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2"/>
      <c r="B4" s="164"/>
      <c r="C4" s="119"/>
      <c r="D4" s="119"/>
      <c r="E4" s="119"/>
      <c r="F4" s="119"/>
      <c r="G4" s="119"/>
      <c r="H4" s="119"/>
      <c r="I4" s="119"/>
      <c r="J4" s="119"/>
    </row>
    <row r="5" spans="1:10" s="5" customFormat="1" ht="12.75">
      <c r="A5" s="91"/>
      <c r="B5" s="162" t="s">
        <v>49</v>
      </c>
      <c r="C5" s="117"/>
      <c r="D5" s="117"/>
      <c r="E5" s="117"/>
      <c r="F5" s="117"/>
      <c r="G5" s="117"/>
      <c r="H5" s="117"/>
      <c r="I5" s="117"/>
      <c r="J5" s="117"/>
    </row>
    <row r="6" spans="1:10" ht="12.75" customHeight="1">
      <c r="A6" s="91"/>
      <c r="B6" s="87"/>
      <c r="C6" s="116"/>
      <c r="D6" s="116"/>
      <c r="E6" s="116"/>
      <c r="F6" s="116"/>
      <c r="G6" s="116"/>
      <c r="H6" s="116"/>
      <c r="I6" s="116"/>
      <c r="J6" s="116"/>
    </row>
    <row r="7" spans="1:10" s="5" customFormat="1" ht="12.75">
      <c r="A7" s="88">
        <v>3050</v>
      </c>
      <c r="B7" s="89" t="s">
        <v>64</v>
      </c>
      <c r="C7" s="117"/>
      <c r="D7" s="117"/>
      <c r="E7" s="117"/>
      <c r="F7" s="117"/>
      <c r="G7" s="117"/>
      <c r="H7" s="117"/>
      <c r="I7" s="117"/>
      <c r="J7" s="117"/>
    </row>
    <row r="8" spans="1:10" s="5" customFormat="1" ht="12.75" customHeight="1">
      <c r="A8" s="88" t="s">
        <v>63</v>
      </c>
      <c r="B8" s="89" t="s">
        <v>65</v>
      </c>
      <c r="C8" s="117"/>
      <c r="D8" s="117"/>
      <c r="E8" s="117"/>
      <c r="F8" s="117"/>
      <c r="G8" s="117"/>
      <c r="H8" s="117"/>
      <c r="I8" s="117"/>
      <c r="J8" s="117"/>
    </row>
    <row r="9" spans="1:10" s="5" customFormat="1" ht="12.75" customHeight="1">
      <c r="A9" s="88"/>
      <c r="B9" s="89"/>
      <c r="C9" s="117"/>
      <c r="D9" s="117"/>
      <c r="E9" s="117"/>
      <c r="F9" s="117"/>
      <c r="G9" s="117"/>
      <c r="H9" s="117"/>
      <c r="I9" s="117"/>
      <c r="J9" s="117"/>
    </row>
    <row r="10" spans="1:10" s="5" customFormat="1" ht="12.75">
      <c r="A10" s="91">
        <v>3</v>
      </c>
      <c r="B10" s="89" t="s">
        <v>44</v>
      </c>
      <c r="C10" s="117">
        <f aca="true" t="shared" si="0" ref="C10:H10">C12+C18+C57+C61</f>
        <v>11714593.17</v>
      </c>
      <c r="D10" s="117">
        <f t="shared" si="0"/>
        <v>1142117.14</v>
      </c>
      <c r="E10" s="117">
        <f t="shared" si="0"/>
        <v>31500</v>
      </c>
      <c r="F10" s="117">
        <f t="shared" si="0"/>
        <v>252350</v>
      </c>
      <c r="G10" s="117">
        <f t="shared" si="0"/>
        <v>10285536.030000001</v>
      </c>
      <c r="H10" s="117">
        <f t="shared" si="0"/>
        <v>3090</v>
      </c>
      <c r="I10" s="117"/>
      <c r="J10" s="117"/>
    </row>
    <row r="11" spans="1:10" s="5" customFormat="1" ht="12.75">
      <c r="A11" s="91"/>
      <c r="B11" s="89"/>
      <c r="C11" s="117"/>
      <c r="D11" s="117"/>
      <c r="E11" s="117"/>
      <c r="F11" s="117"/>
      <c r="G11" s="117"/>
      <c r="H11" s="117"/>
      <c r="I11" s="117"/>
      <c r="J11" s="117"/>
    </row>
    <row r="12" spans="1:10" s="5" customFormat="1" ht="12.75">
      <c r="A12" s="91">
        <v>31</v>
      </c>
      <c r="B12" s="89" t="s">
        <v>22</v>
      </c>
      <c r="C12" s="117">
        <f aca="true" t="shared" si="1" ref="C12:H12">SUM(C14:C16)</f>
        <v>9830000</v>
      </c>
      <c r="D12" s="117">
        <f t="shared" si="1"/>
        <v>0</v>
      </c>
      <c r="E12" s="117">
        <f t="shared" si="1"/>
        <v>0</v>
      </c>
      <c r="F12" s="117">
        <f t="shared" si="1"/>
        <v>0</v>
      </c>
      <c r="G12" s="117">
        <f>SUM(G14:G16)</f>
        <v>9830000</v>
      </c>
      <c r="H12" s="117">
        <f t="shared" si="1"/>
        <v>0</v>
      </c>
      <c r="I12" s="117"/>
      <c r="J12" s="117"/>
    </row>
    <row r="13" spans="1:10" s="5" customFormat="1" ht="12.75">
      <c r="A13" s="91"/>
      <c r="B13" s="89"/>
      <c r="C13" s="117"/>
      <c r="D13" s="117"/>
      <c r="E13" s="117"/>
      <c r="F13" s="117"/>
      <c r="G13" s="117"/>
      <c r="H13" s="117"/>
      <c r="I13" s="117"/>
      <c r="J13" s="117"/>
    </row>
    <row r="14" spans="1:10" ht="12.75">
      <c r="A14" s="86">
        <v>311</v>
      </c>
      <c r="B14" s="87" t="s">
        <v>23</v>
      </c>
      <c r="C14" s="147">
        <f>E14+D14+F14+G14+H14+I14+J14+K14</f>
        <v>8160000</v>
      </c>
      <c r="D14" s="116"/>
      <c r="E14" s="116"/>
      <c r="F14" s="116"/>
      <c r="G14" s="116">
        <v>8160000</v>
      </c>
      <c r="H14" s="116"/>
      <c r="I14" s="116"/>
      <c r="J14" s="116"/>
    </row>
    <row r="15" spans="1:10" ht="12.75">
      <c r="A15" s="86">
        <v>312</v>
      </c>
      <c r="B15" s="87" t="s">
        <v>24</v>
      </c>
      <c r="C15" s="147">
        <f>E15+D15+F15+G15+H15+I15+J15+K15</f>
        <v>270000</v>
      </c>
      <c r="D15" s="116"/>
      <c r="E15" s="116"/>
      <c r="F15" s="116"/>
      <c r="G15" s="116">
        <v>270000</v>
      </c>
      <c r="H15" s="116"/>
      <c r="I15" s="116"/>
      <c r="J15" s="116"/>
    </row>
    <row r="16" spans="1:10" ht="12.75">
      <c r="A16" s="86">
        <v>313</v>
      </c>
      <c r="B16" s="87" t="s">
        <v>25</v>
      </c>
      <c r="C16" s="147">
        <f>E16+D16+F16+G16+H16+I16+J16+K16</f>
        <v>1400000</v>
      </c>
      <c r="D16" s="116"/>
      <c r="E16" s="116"/>
      <c r="F16" s="116"/>
      <c r="G16" s="116">
        <v>1400000</v>
      </c>
      <c r="H16" s="116"/>
      <c r="I16" s="116"/>
      <c r="J16" s="116"/>
    </row>
    <row r="17" spans="1:10" ht="12.75">
      <c r="A17" s="86"/>
      <c r="B17" s="87"/>
      <c r="C17" s="116"/>
      <c r="D17" s="116"/>
      <c r="E17" s="116"/>
      <c r="F17" s="116"/>
      <c r="G17" s="116"/>
      <c r="H17" s="116"/>
      <c r="I17" s="116"/>
      <c r="J17" s="116"/>
    </row>
    <row r="18" spans="1:10" s="5" customFormat="1" ht="12.75">
      <c r="A18" s="91">
        <v>32</v>
      </c>
      <c r="B18" s="89" t="s">
        <v>26</v>
      </c>
      <c r="C18" s="117">
        <f>C20+C25+C33+C47+C44</f>
        <v>1171117.5</v>
      </c>
      <c r="D18" s="117">
        <f>D20+D25+D33+D47</f>
        <v>556176.2</v>
      </c>
      <c r="E18" s="117">
        <f>E20+E25+E33+E47</f>
        <v>31500</v>
      </c>
      <c r="F18" s="117">
        <f>F20+F25+F33+F47</f>
        <v>252350</v>
      </c>
      <c r="G18" s="117">
        <f>G20+G25+G33+G47+G44</f>
        <v>328001.3</v>
      </c>
      <c r="H18" s="117">
        <f>H20+H25+H33+H47+H44</f>
        <v>3090</v>
      </c>
      <c r="I18" s="117"/>
      <c r="J18" s="117"/>
    </row>
    <row r="19" spans="1:10" s="5" customFormat="1" ht="12.75">
      <c r="A19" s="91"/>
      <c r="B19" s="89"/>
      <c r="C19" s="117"/>
      <c r="D19" s="117"/>
      <c r="E19" s="117"/>
      <c r="F19" s="117"/>
      <c r="G19" s="117"/>
      <c r="H19" s="117"/>
      <c r="I19" s="117"/>
      <c r="J19" s="117"/>
    </row>
    <row r="20" spans="1:10" ht="12.75">
      <c r="A20" s="86">
        <v>321</v>
      </c>
      <c r="B20" s="87" t="s">
        <v>27</v>
      </c>
      <c r="C20" s="116">
        <f aca="true" t="shared" si="2" ref="C20:H20">SUM(C21:C22)</f>
        <v>285800</v>
      </c>
      <c r="D20" s="116">
        <f t="shared" si="2"/>
        <v>18800</v>
      </c>
      <c r="E20" s="116">
        <f t="shared" si="2"/>
        <v>600</v>
      </c>
      <c r="F20" s="116">
        <f t="shared" si="2"/>
        <v>0</v>
      </c>
      <c r="G20" s="117">
        <f t="shared" si="2"/>
        <v>266400</v>
      </c>
      <c r="H20" s="116">
        <f t="shared" si="2"/>
        <v>0</v>
      </c>
      <c r="I20" s="116"/>
      <c r="J20" s="116"/>
    </row>
    <row r="21" spans="1:10" ht="12.75">
      <c r="A21" s="86">
        <v>3211</v>
      </c>
      <c r="B21" s="87" t="s">
        <v>50</v>
      </c>
      <c r="C21" s="147">
        <f>E21+D21+F21+G21+H21+I21+J21+K21</f>
        <v>19800</v>
      </c>
      <c r="D21" s="148">
        <v>18800</v>
      </c>
      <c r="E21" s="116">
        <v>600</v>
      </c>
      <c r="F21" s="116"/>
      <c r="G21" s="116">
        <v>400</v>
      </c>
      <c r="H21" s="116"/>
      <c r="I21" s="116"/>
      <c r="J21" s="116"/>
    </row>
    <row r="22" spans="1:10" ht="12.75">
      <c r="A22" s="86">
        <v>3212</v>
      </c>
      <c r="B22" s="87" t="s">
        <v>51</v>
      </c>
      <c r="C22" s="147">
        <f>E22+D22+F22+G22+H22+I22+J22+K22</f>
        <v>266000</v>
      </c>
      <c r="D22" s="148"/>
      <c r="E22" s="116"/>
      <c r="F22" s="116"/>
      <c r="G22" s="116">
        <v>266000</v>
      </c>
      <c r="H22" s="116"/>
      <c r="I22" s="116"/>
      <c r="J22" s="116"/>
    </row>
    <row r="23" spans="1:10" ht="12.75">
      <c r="A23" s="86"/>
      <c r="B23" s="87"/>
      <c r="C23" s="116"/>
      <c r="D23" s="116"/>
      <c r="E23" s="116"/>
      <c r="F23" s="116"/>
      <c r="G23" s="116"/>
      <c r="H23" s="116"/>
      <c r="I23" s="116"/>
      <c r="J23" s="116"/>
    </row>
    <row r="24" spans="1:10" ht="12.75">
      <c r="A24" s="86"/>
      <c r="B24" s="87"/>
      <c r="C24" s="116"/>
      <c r="D24" s="116"/>
      <c r="E24" s="116"/>
      <c r="F24" s="116"/>
      <c r="G24" s="116"/>
      <c r="H24" s="116"/>
      <c r="I24" s="116"/>
      <c r="J24" s="116"/>
    </row>
    <row r="25" spans="1:10" ht="12.75">
      <c r="A25" s="86">
        <v>322</v>
      </c>
      <c r="B25" s="87" t="s">
        <v>28</v>
      </c>
      <c r="C25" s="116">
        <f aca="true" t="shared" si="3" ref="C25:H25">SUM(C26:C31)</f>
        <v>636750</v>
      </c>
      <c r="D25" s="116">
        <f t="shared" si="3"/>
        <v>381400</v>
      </c>
      <c r="E25" s="116">
        <f t="shared" si="3"/>
        <v>3000</v>
      </c>
      <c r="F25" s="116">
        <f t="shared" si="3"/>
        <v>252350</v>
      </c>
      <c r="G25" s="116">
        <f>SUM(G26:G31)</f>
        <v>0</v>
      </c>
      <c r="H25" s="116">
        <f t="shared" si="3"/>
        <v>0</v>
      </c>
      <c r="I25" s="116"/>
      <c r="J25" s="116"/>
    </row>
    <row r="26" spans="1:10" ht="12.75">
      <c r="A26" s="86">
        <v>3221</v>
      </c>
      <c r="B26" s="87" t="s">
        <v>52</v>
      </c>
      <c r="C26" s="147">
        <f aca="true" t="shared" si="4" ref="C26:C31">E26+D26+F26+G26+H26+I26+J26+K26</f>
        <v>43000</v>
      </c>
      <c r="D26" s="148">
        <v>40000</v>
      </c>
      <c r="E26" s="153">
        <v>3000</v>
      </c>
      <c r="F26" s="153"/>
      <c r="G26" s="148"/>
      <c r="H26" s="145"/>
      <c r="I26" s="116"/>
      <c r="J26" s="116"/>
    </row>
    <row r="27" spans="1:10" ht="12.75">
      <c r="A27" s="86">
        <v>3222</v>
      </c>
      <c r="B27" s="87" t="s">
        <v>53</v>
      </c>
      <c r="C27" s="147">
        <f t="shared" si="4"/>
        <v>185500</v>
      </c>
      <c r="D27" s="148">
        <v>100</v>
      </c>
      <c r="E27" s="148"/>
      <c r="F27" s="148">
        <v>185400</v>
      </c>
      <c r="G27" s="148"/>
      <c r="H27" s="145"/>
      <c r="I27" s="116"/>
      <c r="J27" s="116"/>
    </row>
    <row r="28" spans="1:10" ht="12.75">
      <c r="A28" s="86"/>
      <c r="B28" s="86"/>
      <c r="C28" s="147">
        <f t="shared" si="4"/>
        <v>0</v>
      </c>
      <c r="D28" s="148"/>
      <c r="E28" s="148"/>
      <c r="F28" s="148"/>
      <c r="G28" s="154"/>
      <c r="H28" s="145"/>
      <c r="I28" s="168"/>
      <c r="J28" s="116"/>
    </row>
    <row r="29" spans="1:10" ht="12.75">
      <c r="A29" s="86">
        <v>3223</v>
      </c>
      <c r="B29" s="87" t="s">
        <v>54</v>
      </c>
      <c r="C29" s="147">
        <f t="shared" si="4"/>
        <v>383250</v>
      </c>
      <c r="D29" s="148">
        <v>316300</v>
      </c>
      <c r="E29" s="153"/>
      <c r="F29" s="153">
        <v>66950</v>
      </c>
      <c r="G29" s="158"/>
      <c r="H29" s="145"/>
      <c r="I29" s="116"/>
      <c r="J29" s="116"/>
    </row>
    <row r="30" spans="1:10" ht="12.75">
      <c r="A30" s="86">
        <v>3224</v>
      </c>
      <c r="B30" s="87" t="s">
        <v>55</v>
      </c>
      <c r="C30" s="147">
        <f t="shared" si="4"/>
        <v>20000</v>
      </c>
      <c r="D30" s="148">
        <v>20000</v>
      </c>
      <c r="E30" s="153"/>
      <c r="F30" s="153"/>
      <c r="G30" s="163"/>
      <c r="H30" s="145"/>
      <c r="I30" s="116"/>
      <c r="J30" s="116"/>
    </row>
    <row r="31" spans="1:10" ht="12.75">
      <c r="A31" s="86">
        <v>3225</v>
      </c>
      <c r="B31" s="87" t="s">
        <v>56</v>
      </c>
      <c r="C31" s="147">
        <f t="shared" si="4"/>
        <v>5000</v>
      </c>
      <c r="D31" s="148">
        <v>5000</v>
      </c>
      <c r="E31" s="153"/>
      <c r="F31" s="153"/>
      <c r="G31" s="153"/>
      <c r="H31" s="145"/>
      <c r="I31" s="116"/>
      <c r="J31" s="116"/>
    </row>
    <row r="32" spans="1:10" ht="12.75">
      <c r="A32" s="86"/>
      <c r="B32" s="87"/>
      <c r="C32" s="148"/>
      <c r="D32" s="148"/>
      <c r="E32" s="153"/>
      <c r="F32" s="153"/>
      <c r="G32" s="153"/>
      <c r="H32" s="145"/>
      <c r="I32" s="116"/>
      <c r="J32" s="116"/>
    </row>
    <row r="33" spans="1:10" ht="12.75">
      <c r="A33" s="86">
        <v>323</v>
      </c>
      <c r="B33" s="87" t="s">
        <v>29</v>
      </c>
      <c r="C33" s="116">
        <f aca="true" t="shared" si="5" ref="C33:H33">SUM(C34:C42)</f>
        <v>213216.2</v>
      </c>
      <c r="D33" s="168">
        <f t="shared" si="5"/>
        <v>149176.2</v>
      </c>
      <c r="E33" s="168">
        <f t="shared" si="5"/>
        <v>26300</v>
      </c>
      <c r="F33" s="168">
        <f t="shared" si="5"/>
        <v>0</v>
      </c>
      <c r="G33" s="168">
        <f t="shared" si="5"/>
        <v>34650</v>
      </c>
      <c r="H33" s="168">
        <f t="shared" si="5"/>
        <v>3090</v>
      </c>
      <c r="I33" s="116"/>
      <c r="J33" s="116"/>
    </row>
    <row r="34" spans="1:10" ht="12.75">
      <c r="A34" s="86">
        <v>3231</v>
      </c>
      <c r="B34" s="87" t="s">
        <v>95</v>
      </c>
      <c r="C34" s="178">
        <f>E34+D34+F34+G34+H34+I34+J34+K34</f>
        <v>43700</v>
      </c>
      <c r="D34" s="163">
        <v>31700</v>
      </c>
      <c r="E34" s="148">
        <v>12000</v>
      </c>
      <c r="F34" s="153"/>
      <c r="G34" s="148"/>
      <c r="H34" s="145"/>
      <c r="I34" s="116"/>
      <c r="J34" s="116"/>
    </row>
    <row r="35" spans="1:10" ht="12.75">
      <c r="A35" s="86">
        <v>3232</v>
      </c>
      <c r="B35" s="87" t="s">
        <v>57</v>
      </c>
      <c r="C35" s="147">
        <f>E35+D35+F35+G35+H35+I35+J35+K35</f>
        <v>46643.25</v>
      </c>
      <c r="D35" s="163">
        <v>26643.25</v>
      </c>
      <c r="E35" s="153"/>
      <c r="F35" s="153"/>
      <c r="G35" s="148">
        <v>20000</v>
      </c>
      <c r="H35" s="145"/>
      <c r="I35" s="116"/>
      <c r="J35" s="116"/>
    </row>
    <row r="36" spans="1:10" ht="12.75">
      <c r="A36" s="86">
        <v>3233</v>
      </c>
      <c r="B36" s="87" t="s">
        <v>58</v>
      </c>
      <c r="C36" s="147">
        <f aca="true" t="shared" si="6" ref="C36:C45">E36+D36+F36+G36+H36+I36+J36+K36</f>
        <v>1920</v>
      </c>
      <c r="D36" s="163">
        <v>1920</v>
      </c>
      <c r="E36" s="153"/>
      <c r="F36" s="153"/>
      <c r="G36" s="153"/>
      <c r="H36" s="145"/>
      <c r="I36" s="116"/>
      <c r="J36" s="116"/>
    </row>
    <row r="37" spans="1:10" ht="12.75">
      <c r="A37" s="86">
        <v>3234</v>
      </c>
      <c r="B37" s="87" t="s">
        <v>59</v>
      </c>
      <c r="C37" s="147">
        <f t="shared" si="6"/>
        <v>50300</v>
      </c>
      <c r="D37" s="148">
        <v>40000</v>
      </c>
      <c r="E37" s="153">
        <v>10300</v>
      </c>
      <c r="F37" s="153"/>
      <c r="G37" s="153"/>
      <c r="H37" s="145"/>
      <c r="I37" s="116"/>
      <c r="J37" s="116"/>
    </row>
    <row r="38" spans="1:10" ht="12.75">
      <c r="A38" s="86">
        <v>3235</v>
      </c>
      <c r="B38" s="87" t="s">
        <v>60</v>
      </c>
      <c r="C38" s="147">
        <f t="shared" si="6"/>
        <v>0</v>
      </c>
      <c r="D38" s="148"/>
      <c r="E38" s="153"/>
      <c r="F38" s="153"/>
      <c r="G38" s="153"/>
      <c r="H38" s="145"/>
      <c r="I38" s="116"/>
      <c r="J38" s="116"/>
    </row>
    <row r="39" spans="1:10" ht="25.5">
      <c r="A39" s="86">
        <v>3236</v>
      </c>
      <c r="B39" s="152" t="s">
        <v>114</v>
      </c>
      <c r="C39" s="147">
        <f>E39+D39+F39+G39+H39+I39+J39+K39</f>
        <v>40830</v>
      </c>
      <c r="D39" s="148">
        <v>26180</v>
      </c>
      <c r="E39" s="145"/>
      <c r="F39" s="145"/>
      <c r="G39" s="145">
        <v>14650</v>
      </c>
      <c r="H39" s="145"/>
      <c r="I39" s="116"/>
      <c r="J39" s="116"/>
    </row>
    <row r="40" spans="1:10" ht="12.75">
      <c r="A40" s="151">
        <v>3237</v>
      </c>
      <c r="B40" s="152" t="s">
        <v>98</v>
      </c>
      <c r="C40" s="147">
        <f t="shared" si="6"/>
        <v>4000</v>
      </c>
      <c r="D40" s="148"/>
      <c r="E40" s="145">
        <v>4000</v>
      </c>
      <c r="F40" s="145"/>
      <c r="G40" s="145"/>
      <c r="H40" s="145"/>
      <c r="I40" s="116"/>
      <c r="J40" s="116"/>
    </row>
    <row r="41" spans="1:10" ht="12.75">
      <c r="A41" s="151">
        <v>3238</v>
      </c>
      <c r="B41" s="152" t="s">
        <v>61</v>
      </c>
      <c r="C41" s="147">
        <f>E41+D41+F41+G41+H41+I41+J41+K41</f>
        <v>22250</v>
      </c>
      <c r="D41" s="148">
        <v>22250</v>
      </c>
      <c r="E41" s="145"/>
      <c r="F41" s="145"/>
      <c r="G41" s="145"/>
      <c r="H41" s="145"/>
      <c r="I41" s="116"/>
      <c r="J41" s="116"/>
    </row>
    <row r="42" spans="1:10" ht="12.75">
      <c r="A42" s="86">
        <v>3239</v>
      </c>
      <c r="B42" s="87" t="s">
        <v>62</v>
      </c>
      <c r="C42" s="147">
        <f t="shared" si="6"/>
        <v>3572.95</v>
      </c>
      <c r="D42" s="147">
        <v>482.95</v>
      </c>
      <c r="E42" s="145"/>
      <c r="F42" s="145"/>
      <c r="G42" s="145"/>
      <c r="H42" s="147">
        <v>3090</v>
      </c>
      <c r="I42" s="116"/>
      <c r="J42" s="116"/>
    </row>
    <row r="43" spans="1:10" ht="12.75">
      <c r="A43" s="86"/>
      <c r="B43" s="87"/>
      <c r="C43" s="147"/>
      <c r="D43" s="147"/>
      <c r="E43" s="145"/>
      <c r="F43" s="145"/>
      <c r="G43" s="145"/>
      <c r="H43" s="147"/>
      <c r="I43" s="116"/>
      <c r="J43" s="116"/>
    </row>
    <row r="44" spans="1:10" ht="12.75">
      <c r="A44" s="86">
        <v>324</v>
      </c>
      <c r="B44" s="87"/>
      <c r="C44" s="147">
        <v>1401.3</v>
      </c>
      <c r="D44" s="147"/>
      <c r="E44" s="145"/>
      <c r="F44" s="145"/>
      <c r="G44" s="90">
        <v>1401.3</v>
      </c>
      <c r="H44" s="147"/>
      <c r="I44" s="116"/>
      <c r="J44" s="116"/>
    </row>
    <row r="45" spans="1:10" ht="12.75">
      <c r="A45" s="151">
        <v>3241</v>
      </c>
      <c r="B45" s="152" t="s">
        <v>120</v>
      </c>
      <c r="C45" s="147">
        <f t="shared" si="6"/>
        <v>1401.3</v>
      </c>
      <c r="D45" s="157"/>
      <c r="E45" s="182"/>
      <c r="F45" s="182"/>
      <c r="G45" s="153">
        <v>1401.3</v>
      </c>
      <c r="H45" s="147"/>
      <c r="I45" s="116"/>
      <c r="J45" s="116"/>
    </row>
    <row r="46" spans="1:10" ht="12.75">
      <c r="A46" s="151"/>
      <c r="B46" s="152"/>
      <c r="C46" s="147"/>
      <c r="D46" s="157"/>
      <c r="E46" s="182"/>
      <c r="F46" s="182"/>
      <c r="G46" s="153"/>
      <c r="H46" s="147"/>
      <c r="I46" s="116"/>
      <c r="J46" s="116"/>
    </row>
    <row r="47" spans="1:10" ht="12.75">
      <c r="A47" s="86">
        <v>329</v>
      </c>
      <c r="B47" s="87" t="s">
        <v>66</v>
      </c>
      <c r="C47" s="147">
        <f aca="true" t="shared" si="7" ref="C47:H47">SUM(C48:C54)</f>
        <v>33950</v>
      </c>
      <c r="D47" s="147">
        <f t="shared" si="7"/>
        <v>6800</v>
      </c>
      <c r="E47" s="147">
        <f t="shared" si="7"/>
        <v>1600</v>
      </c>
      <c r="F47" s="147">
        <f t="shared" si="7"/>
        <v>0</v>
      </c>
      <c r="G47" s="146">
        <f>SUM(G48:G54)</f>
        <v>25550</v>
      </c>
      <c r="H47" s="147">
        <f t="shared" si="7"/>
        <v>0</v>
      </c>
      <c r="I47" s="145"/>
      <c r="J47" s="145"/>
    </row>
    <row r="48" spans="1:10" ht="12.75">
      <c r="A48" s="86"/>
      <c r="B48" s="87"/>
      <c r="C48" s="148"/>
      <c r="D48" s="148"/>
      <c r="E48" s="145"/>
      <c r="F48" s="145"/>
      <c r="G48" s="145"/>
      <c r="H48" s="145"/>
      <c r="I48" s="145"/>
      <c r="J48" s="145"/>
    </row>
    <row r="49" spans="1:10" ht="12.75">
      <c r="A49" s="86">
        <v>3292</v>
      </c>
      <c r="B49" s="87" t="s">
        <v>67</v>
      </c>
      <c r="C49" s="147">
        <f aca="true" t="shared" si="8" ref="C49:C54">E49+D49+F49+G49+H49+I49+J49+K49</f>
        <v>6300</v>
      </c>
      <c r="D49" s="148">
        <v>6300</v>
      </c>
      <c r="E49" s="90"/>
      <c r="F49" s="145"/>
      <c r="G49" s="145"/>
      <c r="H49" s="145"/>
      <c r="I49" s="145"/>
      <c r="J49" s="145"/>
    </row>
    <row r="50" spans="1:10" ht="12.75">
      <c r="A50" s="86">
        <v>3293</v>
      </c>
      <c r="B50" s="87" t="s">
        <v>68</v>
      </c>
      <c r="C50" s="147">
        <f t="shared" si="8"/>
        <v>1000</v>
      </c>
      <c r="D50" s="148"/>
      <c r="E50" s="145">
        <v>1000</v>
      </c>
      <c r="F50" s="145"/>
      <c r="G50" s="145"/>
      <c r="H50" s="145"/>
      <c r="I50" s="145"/>
      <c r="J50" s="145"/>
    </row>
    <row r="51" spans="1:10" ht="12.75">
      <c r="A51" s="86">
        <v>3294</v>
      </c>
      <c r="B51" s="87" t="s">
        <v>69</v>
      </c>
      <c r="C51" s="147">
        <f t="shared" si="8"/>
        <v>0</v>
      </c>
      <c r="D51" s="148"/>
      <c r="E51" s="145"/>
      <c r="F51" s="145"/>
      <c r="G51" s="145"/>
      <c r="H51" s="145"/>
      <c r="I51" s="145"/>
      <c r="J51" s="145"/>
    </row>
    <row r="52" spans="1:10" ht="12.75">
      <c r="A52" s="86">
        <v>3295</v>
      </c>
      <c r="B52" s="87" t="s">
        <v>70</v>
      </c>
      <c r="C52" s="147">
        <f t="shared" si="8"/>
        <v>21000</v>
      </c>
      <c r="D52" s="148"/>
      <c r="E52" s="145"/>
      <c r="F52" s="145"/>
      <c r="G52" s="153">
        <v>21000</v>
      </c>
      <c r="H52" s="145"/>
      <c r="I52" s="145"/>
      <c r="J52" s="145"/>
    </row>
    <row r="53" spans="1:10" ht="12.75">
      <c r="A53" s="151">
        <v>3296</v>
      </c>
      <c r="B53" s="152" t="s">
        <v>118</v>
      </c>
      <c r="C53" s="148">
        <f t="shared" si="8"/>
        <v>3750</v>
      </c>
      <c r="D53" s="148"/>
      <c r="E53" s="153"/>
      <c r="F53" s="153"/>
      <c r="G53" s="153">
        <v>3750</v>
      </c>
      <c r="H53" s="145"/>
      <c r="I53" s="145"/>
      <c r="J53" s="145"/>
    </row>
    <row r="54" spans="1:10" ht="12.75">
      <c r="A54" s="86">
        <v>3299</v>
      </c>
      <c r="B54" s="87" t="s">
        <v>71</v>
      </c>
      <c r="C54" s="147">
        <f t="shared" si="8"/>
        <v>1900</v>
      </c>
      <c r="D54" s="148">
        <v>500</v>
      </c>
      <c r="E54" s="153">
        <v>600</v>
      </c>
      <c r="F54" s="145"/>
      <c r="G54" s="145">
        <v>800</v>
      </c>
      <c r="H54" s="145"/>
      <c r="I54" s="145"/>
      <c r="J54" s="145"/>
    </row>
    <row r="55" spans="1:10" ht="12.75">
      <c r="A55" s="86"/>
      <c r="B55" s="87"/>
      <c r="C55" s="147"/>
      <c r="D55" s="148"/>
      <c r="E55" s="145"/>
      <c r="F55" s="145"/>
      <c r="G55" s="145"/>
      <c r="H55" s="145"/>
      <c r="I55" s="145"/>
      <c r="J55" s="145"/>
    </row>
    <row r="56" spans="1:10" ht="12.75">
      <c r="A56" s="86"/>
      <c r="B56" s="87"/>
      <c r="C56" s="116"/>
      <c r="D56" s="116"/>
      <c r="E56" s="116"/>
      <c r="F56" s="116"/>
      <c r="G56" s="116"/>
      <c r="H56" s="116"/>
      <c r="I56" s="116"/>
      <c r="J56" s="116"/>
    </row>
    <row r="57" spans="1:10" s="5" customFormat="1" ht="12.75">
      <c r="A57" s="91">
        <v>34</v>
      </c>
      <c r="B57" s="89" t="s">
        <v>30</v>
      </c>
      <c r="C57" s="146">
        <f>C58</f>
        <v>9734.73</v>
      </c>
      <c r="D57" s="149">
        <f>D58</f>
        <v>7200</v>
      </c>
      <c r="E57" s="149">
        <f>E58</f>
        <v>0</v>
      </c>
      <c r="F57" s="149">
        <f>F58</f>
        <v>0</v>
      </c>
      <c r="G57" s="149">
        <f>G58</f>
        <v>2534.73</v>
      </c>
      <c r="H57" s="117"/>
      <c r="I57" s="117"/>
      <c r="J57" s="117"/>
    </row>
    <row r="58" spans="1:10" ht="12.75">
      <c r="A58" s="86">
        <v>343</v>
      </c>
      <c r="B58" s="87" t="s">
        <v>31</v>
      </c>
      <c r="C58" s="147">
        <f>SUM(C59:C60)</f>
        <v>9734.73</v>
      </c>
      <c r="D58" s="148">
        <v>7200</v>
      </c>
      <c r="E58" s="116"/>
      <c r="F58" s="116"/>
      <c r="G58" s="116">
        <f>G59+G60</f>
        <v>2534.73</v>
      </c>
      <c r="H58" s="116"/>
      <c r="I58" s="116"/>
      <c r="J58" s="116"/>
    </row>
    <row r="59" spans="1:10" ht="12.75">
      <c r="A59" s="86">
        <v>3431</v>
      </c>
      <c r="B59" s="87" t="s">
        <v>72</v>
      </c>
      <c r="C59" s="147">
        <f>E59+D59+F59+G59+H59+I59+J59+K59</f>
        <v>7200</v>
      </c>
      <c r="D59" s="148">
        <v>7200</v>
      </c>
      <c r="E59" s="116"/>
      <c r="F59" s="116"/>
      <c r="G59" s="116"/>
      <c r="H59" s="116"/>
      <c r="I59" s="116"/>
      <c r="J59" s="116"/>
    </row>
    <row r="60" spans="1:10" ht="12.75">
      <c r="A60" s="151">
        <v>3433</v>
      </c>
      <c r="B60" s="152" t="s">
        <v>119</v>
      </c>
      <c r="C60" s="147">
        <f>E60+D60+F60+G60+H60+I60+J60+K60</f>
        <v>2534.73</v>
      </c>
      <c r="D60" s="157"/>
      <c r="E60" s="183"/>
      <c r="F60" s="183"/>
      <c r="G60" s="184">
        <v>2534.73</v>
      </c>
      <c r="H60" s="116"/>
      <c r="I60" s="116"/>
      <c r="J60" s="116"/>
    </row>
    <row r="61" spans="1:10" ht="38.25">
      <c r="A61" s="91">
        <v>37</v>
      </c>
      <c r="B61" s="89" t="s">
        <v>77</v>
      </c>
      <c r="C61" s="146">
        <f aca="true" t="shared" si="9" ref="C61:H61">C62</f>
        <v>703740.94</v>
      </c>
      <c r="D61" s="149">
        <f t="shared" si="9"/>
        <v>578740.94</v>
      </c>
      <c r="E61" s="149">
        <f t="shared" si="9"/>
        <v>0</v>
      </c>
      <c r="F61" s="149">
        <f t="shared" si="9"/>
        <v>0</v>
      </c>
      <c r="G61" s="149">
        <f t="shared" si="9"/>
        <v>125000</v>
      </c>
      <c r="H61" s="149">
        <f t="shared" si="9"/>
        <v>0</v>
      </c>
      <c r="I61" s="145"/>
      <c r="J61" s="116"/>
    </row>
    <row r="62" spans="1:10" ht="25.5">
      <c r="A62" s="86">
        <v>372</v>
      </c>
      <c r="B62" s="87" t="s">
        <v>78</v>
      </c>
      <c r="C62" s="147">
        <f aca="true" t="shared" si="10" ref="C62:H62">SUM(C63:C65)</f>
        <v>703740.94</v>
      </c>
      <c r="D62" s="147">
        <f t="shared" si="10"/>
        <v>578740.94</v>
      </c>
      <c r="E62" s="147">
        <f t="shared" si="10"/>
        <v>0</v>
      </c>
      <c r="F62" s="147">
        <f t="shared" si="10"/>
        <v>0</v>
      </c>
      <c r="G62" s="147">
        <f t="shared" si="10"/>
        <v>125000</v>
      </c>
      <c r="H62" s="147">
        <f t="shared" si="10"/>
        <v>0</v>
      </c>
      <c r="I62" s="145"/>
      <c r="J62" s="116"/>
    </row>
    <row r="63" spans="1:10" ht="25.5">
      <c r="A63" s="86">
        <v>3722</v>
      </c>
      <c r="B63" s="87" t="s">
        <v>79</v>
      </c>
      <c r="C63" s="148"/>
      <c r="D63" s="148"/>
      <c r="E63" s="145"/>
      <c r="F63" s="145"/>
      <c r="G63" s="145"/>
      <c r="H63" s="145"/>
      <c r="I63" s="145"/>
      <c r="J63" s="116"/>
    </row>
    <row r="64" spans="1:10" ht="25.5">
      <c r="A64" s="86" t="s">
        <v>73</v>
      </c>
      <c r="B64" s="87" t="s">
        <v>80</v>
      </c>
      <c r="C64" s="147">
        <f>E64+D64+F64+G64+H64+I64+J64+K64</f>
        <v>578740.94</v>
      </c>
      <c r="D64" s="148">
        <v>578740.94</v>
      </c>
      <c r="E64" s="145"/>
      <c r="F64" s="145"/>
      <c r="G64" s="145"/>
      <c r="H64" s="145"/>
      <c r="I64" s="145"/>
      <c r="J64" s="116"/>
    </row>
    <row r="65" spans="1:10" ht="25.5">
      <c r="A65" s="86"/>
      <c r="B65" s="87" t="s">
        <v>109</v>
      </c>
      <c r="C65" s="147">
        <f>E65+D65+F65+G65+H65+I65+J65+K65</f>
        <v>125000</v>
      </c>
      <c r="D65" s="157"/>
      <c r="E65" s="145"/>
      <c r="F65" s="145"/>
      <c r="G65" s="145">
        <v>125000</v>
      </c>
      <c r="H65" s="145"/>
      <c r="I65" s="145"/>
      <c r="J65" s="116"/>
    </row>
    <row r="66" spans="1:10" ht="12.75">
      <c r="A66" s="86"/>
      <c r="B66" s="87"/>
      <c r="C66" s="147"/>
      <c r="D66" s="157"/>
      <c r="E66" s="145"/>
      <c r="F66" s="145"/>
      <c r="G66" s="145"/>
      <c r="H66" s="145"/>
      <c r="I66" s="145"/>
      <c r="J66" s="116"/>
    </row>
    <row r="67" spans="1:10" ht="12.75">
      <c r="A67" s="86"/>
      <c r="B67" s="87"/>
      <c r="C67" s="116"/>
      <c r="D67" s="116"/>
      <c r="E67" s="116"/>
      <c r="F67" s="116"/>
      <c r="G67" s="116"/>
      <c r="H67" s="116"/>
      <c r="I67" s="116"/>
      <c r="J67" s="116"/>
    </row>
    <row r="68" spans="1:10" ht="12.75">
      <c r="A68" s="86"/>
      <c r="B68" s="87" t="s">
        <v>75</v>
      </c>
      <c r="C68" s="116"/>
      <c r="D68" s="116"/>
      <c r="E68" s="116"/>
      <c r="F68" s="116"/>
      <c r="G68" s="116"/>
      <c r="H68" s="116"/>
      <c r="I68" s="116"/>
      <c r="J68" s="116"/>
    </row>
    <row r="69" spans="1:10" ht="12.75">
      <c r="A69" s="88" t="s">
        <v>74</v>
      </c>
      <c r="B69" s="89" t="s">
        <v>76</v>
      </c>
      <c r="C69" s="116"/>
      <c r="D69" s="116"/>
      <c r="E69" s="116"/>
      <c r="F69" s="116"/>
      <c r="G69" s="116"/>
      <c r="H69" s="116"/>
      <c r="I69" s="116"/>
      <c r="J69" s="116"/>
    </row>
    <row r="70" spans="1:10" ht="0.75" customHeight="1">
      <c r="A70" s="145"/>
      <c r="B70" s="145"/>
      <c r="C70" s="116"/>
      <c r="D70" s="116"/>
      <c r="E70" s="116"/>
      <c r="F70" s="116"/>
      <c r="G70" s="116"/>
      <c r="H70" s="116"/>
      <c r="I70" s="116"/>
      <c r="J70" s="116"/>
    </row>
    <row r="71" spans="1:10" ht="12.75">
      <c r="A71" s="145"/>
      <c r="B71" s="145"/>
      <c r="C71" s="116"/>
      <c r="D71" s="116"/>
      <c r="E71" s="116"/>
      <c r="F71" s="116"/>
      <c r="G71" s="116"/>
      <c r="H71" s="116"/>
      <c r="I71" s="116"/>
      <c r="J71" s="116"/>
    </row>
    <row r="72" spans="1:10" s="5" customFormat="1" ht="25.5">
      <c r="A72" s="91">
        <v>4</v>
      </c>
      <c r="B72" s="89" t="s">
        <v>32</v>
      </c>
      <c r="C72" s="146">
        <f aca="true" t="shared" si="11" ref="C72:H72">C76+C88</f>
        <v>110000</v>
      </c>
      <c r="D72" s="146">
        <f t="shared" si="11"/>
        <v>50000</v>
      </c>
      <c r="E72" s="146">
        <f t="shared" si="11"/>
        <v>0</v>
      </c>
      <c r="F72" s="146">
        <f t="shared" si="11"/>
        <v>0</v>
      </c>
      <c r="G72" s="146">
        <f t="shared" si="11"/>
        <v>60000</v>
      </c>
      <c r="H72" s="146">
        <f t="shared" si="11"/>
        <v>0</v>
      </c>
      <c r="I72" s="117"/>
      <c r="J72" s="117"/>
    </row>
    <row r="73" spans="1:10" s="5" customFormat="1" ht="12.75">
      <c r="A73" s="91"/>
      <c r="B73" s="89"/>
      <c r="C73" s="146"/>
      <c r="D73" s="146"/>
      <c r="E73" s="117"/>
      <c r="F73" s="117"/>
      <c r="G73" s="117"/>
      <c r="H73" s="117"/>
      <c r="I73" s="117"/>
      <c r="J73" s="117"/>
    </row>
    <row r="74" spans="1:10" s="5" customFormat="1" ht="12.75">
      <c r="A74" s="91"/>
      <c r="B74" s="89"/>
      <c r="C74" s="146"/>
      <c r="D74" s="146"/>
      <c r="E74" s="117"/>
      <c r="F74" s="117"/>
      <c r="G74" s="117"/>
      <c r="H74" s="117"/>
      <c r="I74" s="117"/>
      <c r="J74" s="117"/>
    </row>
    <row r="75" spans="1:10" s="5" customFormat="1" ht="12.75">
      <c r="A75" s="91"/>
      <c r="B75" s="89"/>
      <c r="C75" s="146"/>
      <c r="D75" s="146"/>
      <c r="E75" s="117"/>
      <c r="F75" s="117"/>
      <c r="G75" s="117"/>
      <c r="H75" s="117"/>
      <c r="I75" s="117"/>
      <c r="J75" s="117"/>
    </row>
    <row r="76" spans="1:10" s="5" customFormat="1" ht="25.5">
      <c r="A76" s="91">
        <v>42</v>
      </c>
      <c r="B76" s="89" t="s">
        <v>104</v>
      </c>
      <c r="C76" s="146">
        <f aca="true" t="shared" si="12" ref="C76:H76">C78+C82</f>
        <v>78400</v>
      </c>
      <c r="D76" s="146">
        <f>D78+D82</f>
        <v>18400</v>
      </c>
      <c r="E76" s="146">
        <f t="shared" si="12"/>
        <v>0</v>
      </c>
      <c r="F76" s="146">
        <f t="shared" si="12"/>
        <v>0</v>
      </c>
      <c r="G76" s="146">
        <f t="shared" si="12"/>
        <v>60000</v>
      </c>
      <c r="H76" s="146">
        <f t="shared" si="12"/>
        <v>0</v>
      </c>
      <c r="I76" s="117"/>
      <c r="J76" s="117"/>
    </row>
    <row r="77" spans="1:10" s="5" customFormat="1" ht="12.75">
      <c r="A77" s="91"/>
      <c r="B77" s="89"/>
      <c r="C77" s="146"/>
      <c r="D77" s="146"/>
      <c r="E77" s="117"/>
      <c r="F77" s="117"/>
      <c r="G77" s="117"/>
      <c r="H77" s="117"/>
      <c r="I77" s="117"/>
      <c r="J77" s="117"/>
    </row>
    <row r="78" spans="1:10" s="5" customFormat="1" ht="12.75">
      <c r="A78" s="86">
        <v>422</v>
      </c>
      <c r="B78" s="87" t="s">
        <v>81</v>
      </c>
      <c r="C78" s="148">
        <v>18400</v>
      </c>
      <c r="D78" s="148">
        <f>D79+D80</f>
        <v>18400</v>
      </c>
      <c r="E78" s="117"/>
      <c r="F78" s="117"/>
      <c r="G78" s="148">
        <f>G79</f>
        <v>0</v>
      </c>
      <c r="H78" s="117"/>
      <c r="I78" s="117"/>
      <c r="J78" s="117"/>
    </row>
    <row r="79" spans="1:10" s="5" customFormat="1" ht="12.75">
      <c r="A79" s="86">
        <v>4221</v>
      </c>
      <c r="B79" s="87" t="s">
        <v>82</v>
      </c>
      <c r="C79" s="147">
        <v>0</v>
      </c>
      <c r="D79" s="148"/>
      <c r="E79" s="117"/>
      <c r="F79" s="117"/>
      <c r="G79" s="117"/>
      <c r="H79" s="117"/>
      <c r="I79" s="117"/>
      <c r="J79" s="117"/>
    </row>
    <row r="80" spans="1:10" s="5" customFormat="1" ht="25.5">
      <c r="A80" s="86">
        <v>4223</v>
      </c>
      <c r="B80" s="87" t="s">
        <v>122</v>
      </c>
      <c r="C80" s="147">
        <v>18400</v>
      </c>
      <c r="D80" s="148">
        <v>18400</v>
      </c>
      <c r="E80" s="117"/>
      <c r="F80" s="117"/>
      <c r="G80" s="117"/>
      <c r="H80" s="117"/>
      <c r="I80" s="117"/>
      <c r="J80" s="117"/>
    </row>
    <row r="81" spans="1:10" s="5" customFormat="1" ht="12.75" customHeight="1">
      <c r="A81" s="86"/>
      <c r="B81" s="87"/>
      <c r="C81" s="147"/>
      <c r="D81" s="148"/>
      <c r="E81" s="117"/>
      <c r="F81" s="117"/>
      <c r="G81" s="117"/>
      <c r="H81" s="117"/>
      <c r="I81" s="117"/>
      <c r="J81" s="117"/>
    </row>
    <row r="82" spans="1:10" s="5" customFormat="1" ht="25.5">
      <c r="A82" s="86">
        <v>424</v>
      </c>
      <c r="B82" s="87" t="s">
        <v>105</v>
      </c>
      <c r="C82" s="147">
        <f>C83</f>
        <v>60000</v>
      </c>
      <c r="D82" s="147">
        <f>D83</f>
        <v>0</v>
      </c>
      <c r="E82" s="117"/>
      <c r="F82" s="117"/>
      <c r="G82" s="147">
        <f>G83</f>
        <v>60000</v>
      </c>
      <c r="H82" s="147">
        <f>H83</f>
        <v>0</v>
      </c>
      <c r="I82" s="117"/>
      <c r="J82" s="117"/>
    </row>
    <row r="83" spans="1:10" s="5" customFormat="1" ht="12.75">
      <c r="A83" s="86">
        <v>4241</v>
      </c>
      <c r="B83" s="87" t="s">
        <v>106</v>
      </c>
      <c r="C83" s="147">
        <f>D83+G83</f>
        <v>60000</v>
      </c>
      <c r="D83" s="148"/>
      <c r="E83" s="117"/>
      <c r="F83" s="117"/>
      <c r="G83" s="116">
        <v>60000</v>
      </c>
      <c r="H83" s="117"/>
      <c r="I83" s="117"/>
      <c r="J83" s="117"/>
    </row>
    <row r="84" spans="1:10" s="5" customFormat="1" ht="12.75">
      <c r="A84" s="91"/>
      <c r="B84" s="89"/>
      <c r="C84" s="146"/>
      <c r="D84" s="146"/>
      <c r="E84" s="117"/>
      <c r="F84" s="117"/>
      <c r="G84" s="117"/>
      <c r="H84" s="117"/>
      <c r="I84" s="117"/>
      <c r="J84" s="117"/>
    </row>
    <row r="85" spans="1:10" s="5" customFormat="1" ht="12.75">
      <c r="A85" s="91"/>
      <c r="B85" s="89"/>
      <c r="C85" s="146"/>
      <c r="D85" s="146"/>
      <c r="E85" s="117"/>
      <c r="F85" s="117"/>
      <c r="G85" s="117"/>
      <c r="H85" s="117"/>
      <c r="I85" s="117"/>
      <c r="J85" s="117"/>
    </row>
    <row r="86" spans="1:10" s="5" customFormat="1" ht="12.75">
      <c r="A86" s="91"/>
      <c r="B86" s="89"/>
      <c r="C86" s="146"/>
      <c r="D86" s="146"/>
      <c r="E86" s="117"/>
      <c r="F86" s="117"/>
      <c r="G86" s="117"/>
      <c r="H86" s="117"/>
      <c r="I86" s="117"/>
      <c r="J86" s="117"/>
    </row>
    <row r="87" spans="1:10" s="5" customFormat="1" ht="12.75">
      <c r="A87" s="91"/>
      <c r="B87" s="89"/>
      <c r="C87" s="146"/>
      <c r="D87" s="146"/>
      <c r="E87" s="117"/>
      <c r="F87" s="117"/>
      <c r="G87" s="117"/>
      <c r="H87" s="117"/>
      <c r="I87" s="117"/>
      <c r="J87" s="117"/>
    </row>
    <row r="88" spans="1:10" ht="25.5">
      <c r="A88" s="91">
        <v>45</v>
      </c>
      <c r="B88" s="89" t="s">
        <v>96</v>
      </c>
      <c r="C88" s="149">
        <f>C89</f>
        <v>31600</v>
      </c>
      <c r="D88" s="149">
        <f>D89</f>
        <v>31600</v>
      </c>
      <c r="E88" s="149">
        <f aca="true" t="shared" si="13" ref="E88:H89">E89</f>
        <v>0</v>
      </c>
      <c r="F88" s="149">
        <f t="shared" si="13"/>
        <v>0</v>
      </c>
      <c r="G88" s="149">
        <f t="shared" si="13"/>
        <v>0</v>
      </c>
      <c r="H88" s="149">
        <f t="shared" si="13"/>
        <v>0</v>
      </c>
      <c r="I88" s="116"/>
      <c r="J88" s="116"/>
    </row>
    <row r="89" spans="1:10" ht="25.5">
      <c r="A89" s="86">
        <v>451</v>
      </c>
      <c r="B89" s="87" t="s">
        <v>97</v>
      </c>
      <c r="C89" s="148">
        <f>C90</f>
        <v>31600</v>
      </c>
      <c r="D89" s="148">
        <f>D90</f>
        <v>31600</v>
      </c>
      <c r="E89" s="148">
        <f t="shared" si="13"/>
        <v>0</v>
      </c>
      <c r="F89" s="148">
        <f t="shared" si="13"/>
        <v>0</v>
      </c>
      <c r="G89" s="148">
        <f t="shared" si="13"/>
        <v>0</v>
      </c>
      <c r="H89" s="148">
        <f t="shared" si="13"/>
        <v>0</v>
      </c>
      <c r="I89" s="116"/>
      <c r="J89" s="116"/>
    </row>
    <row r="90" spans="1:10" s="5" customFormat="1" ht="27" customHeight="1">
      <c r="A90" s="86">
        <v>4511</v>
      </c>
      <c r="B90" s="152" t="s">
        <v>115</v>
      </c>
      <c r="C90" s="147">
        <f>D90+G90</f>
        <v>31600</v>
      </c>
      <c r="D90" s="148">
        <v>31600</v>
      </c>
      <c r="E90" s="117"/>
      <c r="F90" s="117"/>
      <c r="G90" s="117"/>
      <c r="H90" s="117"/>
      <c r="I90" s="117"/>
      <c r="J90" s="117"/>
    </row>
    <row r="91" spans="1:10" s="5" customFormat="1" ht="27" customHeight="1">
      <c r="A91" s="86"/>
      <c r="B91" s="87"/>
      <c r="C91" s="147"/>
      <c r="D91" s="157"/>
      <c r="E91" s="117"/>
      <c r="F91" s="117"/>
      <c r="G91" s="117"/>
      <c r="H91" s="117"/>
      <c r="I91" s="117"/>
      <c r="J91" s="117"/>
    </row>
    <row r="92" spans="1:10" s="5" customFormat="1" ht="12.75" customHeight="1">
      <c r="A92" s="86"/>
      <c r="B92" s="87"/>
      <c r="C92" s="147"/>
      <c r="D92" s="148"/>
      <c r="E92" s="90"/>
      <c r="F92" s="90"/>
      <c r="G92" s="90"/>
      <c r="H92" s="90"/>
      <c r="I92" s="90"/>
      <c r="J92" s="90"/>
    </row>
    <row r="93" spans="1:10" s="5" customFormat="1" ht="12.75" customHeight="1">
      <c r="A93" s="91" t="s">
        <v>90</v>
      </c>
      <c r="B93" s="89" t="s">
        <v>91</v>
      </c>
      <c r="C93" s="147"/>
      <c r="D93" s="148"/>
      <c r="E93" s="90"/>
      <c r="F93" s="90"/>
      <c r="G93" s="90"/>
      <c r="H93" s="90"/>
      <c r="I93" s="90"/>
      <c r="J93" s="90"/>
    </row>
    <row r="94" spans="1:10" s="5" customFormat="1" ht="12.75" customHeight="1">
      <c r="A94" s="91" t="s">
        <v>112</v>
      </c>
      <c r="B94" s="89" t="s">
        <v>92</v>
      </c>
      <c r="C94" s="147"/>
      <c r="D94" s="150" t="s">
        <v>94</v>
      </c>
      <c r="E94" s="90"/>
      <c r="F94" s="90"/>
      <c r="G94" s="90"/>
      <c r="H94" s="90"/>
      <c r="I94" s="90"/>
      <c r="J94" s="90"/>
    </row>
    <row r="95" spans="1:10" s="5" customFormat="1" ht="12.75" customHeight="1">
      <c r="A95" s="86"/>
      <c r="B95" s="87" t="s">
        <v>113</v>
      </c>
      <c r="C95" s="147"/>
      <c r="D95" s="148"/>
      <c r="E95" s="90"/>
      <c r="F95" s="90"/>
      <c r="G95" s="90"/>
      <c r="H95" s="90"/>
      <c r="I95" s="90"/>
      <c r="J95" s="90"/>
    </row>
    <row r="96" spans="1:10" s="5" customFormat="1" ht="12.75" customHeight="1">
      <c r="A96" s="88"/>
      <c r="B96" s="89" t="s">
        <v>83</v>
      </c>
      <c r="C96" s="181">
        <f>C98+C122+C141</f>
        <v>403034</v>
      </c>
      <c r="D96" s="181">
        <f>D98+D122</f>
        <v>28690</v>
      </c>
      <c r="E96" s="181">
        <f>E98+E122</f>
        <v>0</v>
      </c>
      <c r="F96" s="181">
        <f>F98+F122</f>
        <v>0</v>
      </c>
      <c r="G96" s="181">
        <f>G98+G122+G141</f>
        <v>374344</v>
      </c>
      <c r="H96" s="90"/>
      <c r="I96" s="90"/>
      <c r="J96" s="90"/>
    </row>
    <row r="97" spans="1:10" s="5" customFormat="1" ht="12.75" customHeight="1">
      <c r="A97" s="88"/>
      <c r="B97" s="89"/>
      <c r="C97" s="150"/>
      <c r="D97" s="150"/>
      <c r="E97" s="90"/>
      <c r="F97" s="90"/>
      <c r="G97" s="150"/>
      <c r="H97" s="90"/>
      <c r="I97" s="90"/>
      <c r="J97" s="90"/>
    </row>
    <row r="98" spans="1:10" s="5" customFormat="1" ht="12.75" customHeight="1">
      <c r="A98" s="91">
        <v>31</v>
      </c>
      <c r="B98" s="89" t="s">
        <v>22</v>
      </c>
      <c r="C98" s="149">
        <f>C100+C105+C108+C113</f>
        <v>112931.57</v>
      </c>
      <c r="D98" s="149">
        <f>D100+D105+D108+D113</f>
        <v>28690</v>
      </c>
      <c r="E98" s="90"/>
      <c r="F98" s="90"/>
      <c r="G98" s="149">
        <f>G100+G105+G108+G113</f>
        <v>84241.57</v>
      </c>
      <c r="H98" s="90"/>
      <c r="I98" s="90"/>
      <c r="J98" s="90"/>
    </row>
    <row r="99" spans="1:10" s="5" customFormat="1" ht="12.75" customHeight="1">
      <c r="A99" s="91"/>
      <c r="B99" s="86" t="s">
        <v>84</v>
      </c>
      <c r="C99" s="146"/>
      <c r="D99" s="150"/>
      <c r="E99" s="90"/>
      <c r="F99" s="90"/>
      <c r="G99" s="146"/>
      <c r="H99" s="90"/>
      <c r="I99" s="90"/>
      <c r="J99" s="90"/>
    </row>
    <row r="100" spans="1:10" s="5" customFormat="1" ht="12.75" customHeight="1">
      <c r="A100" s="91">
        <v>311</v>
      </c>
      <c r="B100" s="89" t="s">
        <v>23</v>
      </c>
      <c r="C100" s="146">
        <f>SUM(C102:C102)</f>
        <v>83518.75</v>
      </c>
      <c r="D100" s="149">
        <f>SUM(D102:D102)</f>
        <v>20950</v>
      </c>
      <c r="E100" s="90"/>
      <c r="F100" s="90"/>
      <c r="G100" s="146">
        <f>SUM(G102:G102)</f>
        <v>62568.75</v>
      </c>
      <c r="H100" s="90"/>
      <c r="I100" s="90"/>
      <c r="J100" s="90"/>
    </row>
    <row r="101" spans="1:10" s="5" customFormat="1" ht="12.75" customHeight="1">
      <c r="A101" s="86"/>
      <c r="B101" s="87"/>
      <c r="C101" s="147"/>
      <c r="D101" s="150"/>
      <c r="E101" s="90"/>
      <c r="F101" s="90"/>
      <c r="G101" s="147"/>
      <c r="H101" s="90"/>
      <c r="I101" s="90"/>
      <c r="J101" s="90"/>
    </row>
    <row r="102" spans="1:10" s="5" customFormat="1" ht="12.75" customHeight="1">
      <c r="A102" s="151">
        <v>3111</v>
      </c>
      <c r="B102" s="152" t="s">
        <v>23</v>
      </c>
      <c r="C102" s="147">
        <f>E102+D102+F102+G102+H102+I102+J102+K102</f>
        <v>83518.75</v>
      </c>
      <c r="D102" s="153">
        <v>20950</v>
      </c>
      <c r="E102" s="90"/>
      <c r="F102" s="90"/>
      <c r="G102" s="148">
        <v>62568.75</v>
      </c>
      <c r="H102" s="90"/>
      <c r="I102" s="90"/>
      <c r="J102" s="90"/>
    </row>
    <row r="103" spans="1:10" s="5" customFormat="1" ht="12.75" customHeight="1">
      <c r="A103" s="151"/>
      <c r="B103" s="153"/>
      <c r="C103" s="154"/>
      <c r="D103" s="90"/>
      <c r="E103" s="90"/>
      <c r="F103" s="90"/>
      <c r="G103" s="154"/>
      <c r="H103" s="90"/>
      <c r="I103" s="90"/>
      <c r="J103" s="90"/>
    </row>
    <row r="104" spans="1:10" s="5" customFormat="1" ht="12.75" customHeight="1">
      <c r="A104" s="151"/>
      <c r="B104" s="152"/>
      <c r="C104" s="148"/>
      <c r="D104" s="90"/>
      <c r="E104" s="90"/>
      <c r="F104" s="90"/>
      <c r="G104" s="148"/>
      <c r="H104" s="90"/>
      <c r="I104" s="90"/>
      <c r="J104" s="90"/>
    </row>
    <row r="105" spans="1:10" s="5" customFormat="1" ht="12.75" customHeight="1">
      <c r="A105" s="155">
        <v>312</v>
      </c>
      <c r="B105" s="156" t="s">
        <v>24</v>
      </c>
      <c r="C105" s="149">
        <f>SUM(C106)</f>
        <v>4500</v>
      </c>
      <c r="D105" s="90"/>
      <c r="E105" s="90"/>
      <c r="F105" s="90"/>
      <c r="G105" s="149">
        <f>SUM(G106)</f>
        <v>4500</v>
      </c>
      <c r="H105" s="90"/>
      <c r="I105" s="90"/>
      <c r="J105" s="90"/>
    </row>
    <row r="106" spans="1:10" s="5" customFormat="1" ht="12.75" customHeight="1">
      <c r="A106" s="151">
        <v>3121</v>
      </c>
      <c r="B106" s="152" t="s">
        <v>24</v>
      </c>
      <c r="C106" s="147">
        <f>E106+D106+F106+G106+H106+I106+J106+K106</f>
        <v>4500</v>
      </c>
      <c r="D106" s="90"/>
      <c r="E106" s="90"/>
      <c r="F106" s="90"/>
      <c r="G106" s="148">
        <v>4500</v>
      </c>
      <c r="H106" s="90"/>
      <c r="I106" s="90"/>
      <c r="J106" s="90"/>
    </row>
    <row r="107" spans="1:10" s="5" customFormat="1" ht="12.75" customHeight="1">
      <c r="A107" s="151"/>
      <c r="B107" s="152"/>
      <c r="C107" s="148"/>
      <c r="D107" s="90"/>
      <c r="E107" s="90"/>
      <c r="F107" s="90"/>
      <c r="G107" s="148"/>
      <c r="H107" s="90"/>
      <c r="I107" s="90"/>
      <c r="J107" s="90"/>
    </row>
    <row r="108" spans="1:10" s="5" customFormat="1" ht="12.75" customHeight="1">
      <c r="A108" s="91">
        <v>313</v>
      </c>
      <c r="B108" s="89" t="s">
        <v>85</v>
      </c>
      <c r="C108" s="146">
        <f>SUM(C109:C111)</f>
        <v>12691.64</v>
      </c>
      <c r="D108" s="146">
        <f>SUM(D109:D111)</f>
        <v>3500</v>
      </c>
      <c r="E108" s="90"/>
      <c r="F108" s="90"/>
      <c r="G108" s="146">
        <f>SUM(G109:G111)</f>
        <v>9191.64</v>
      </c>
      <c r="H108" s="90"/>
      <c r="I108" s="90"/>
      <c r="J108" s="90"/>
    </row>
    <row r="109" spans="1:10" s="5" customFormat="1" ht="12.75" customHeight="1">
      <c r="A109" s="151">
        <v>3131</v>
      </c>
      <c r="B109" s="152" t="s">
        <v>86</v>
      </c>
      <c r="C109" s="157"/>
      <c r="D109" s="90"/>
      <c r="E109" s="90"/>
      <c r="F109" s="90"/>
      <c r="G109" s="157"/>
      <c r="H109" s="90"/>
      <c r="I109" s="90"/>
      <c r="J109" s="90"/>
    </row>
    <row r="110" spans="1:10" s="5" customFormat="1" ht="12.75" customHeight="1">
      <c r="A110" s="86">
        <v>3132</v>
      </c>
      <c r="B110" s="87" t="s">
        <v>87</v>
      </c>
      <c r="C110" s="147">
        <f>E110+D110+F110+G110+H110+I110+J110+K110</f>
        <v>12691.64</v>
      </c>
      <c r="D110" s="153">
        <v>3500</v>
      </c>
      <c r="E110" s="90"/>
      <c r="F110" s="90"/>
      <c r="G110" s="148">
        <v>9191.64</v>
      </c>
      <c r="H110" s="90"/>
      <c r="I110" s="90"/>
      <c r="J110" s="90"/>
    </row>
    <row r="111" spans="1:10" s="5" customFormat="1" ht="12.75" customHeight="1">
      <c r="A111" s="86">
        <v>3133</v>
      </c>
      <c r="B111" s="87" t="s">
        <v>88</v>
      </c>
      <c r="C111" s="148"/>
      <c r="D111" s="90"/>
      <c r="E111" s="90"/>
      <c r="F111" s="90"/>
      <c r="G111" s="148"/>
      <c r="H111" s="90"/>
      <c r="I111" s="90"/>
      <c r="J111" s="90"/>
    </row>
    <row r="112" spans="1:10" s="5" customFormat="1" ht="12.75" customHeight="1">
      <c r="A112" s="86"/>
      <c r="B112" s="87"/>
      <c r="C112" s="148"/>
      <c r="D112" s="90"/>
      <c r="E112" s="90"/>
      <c r="F112" s="90"/>
      <c r="G112" s="148"/>
      <c r="H112" s="90"/>
      <c r="I112" s="90"/>
      <c r="J112" s="90"/>
    </row>
    <row r="113" spans="1:10" s="5" customFormat="1" ht="12.75" customHeight="1">
      <c r="A113" s="91">
        <v>321</v>
      </c>
      <c r="B113" s="89" t="s">
        <v>27</v>
      </c>
      <c r="C113" s="149">
        <f>SUM(C114:C115)</f>
        <v>12221.18</v>
      </c>
      <c r="D113" s="149">
        <f>SUM(D114:D115)</f>
        <v>4240</v>
      </c>
      <c r="E113" s="90"/>
      <c r="F113" s="90"/>
      <c r="G113" s="149">
        <f>SUM(G114:G115)</f>
        <v>7981.18</v>
      </c>
      <c r="H113" s="90"/>
      <c r="I113" s="90"/>
      <c r="J113" s="90"/>
    </row>
    <row r="114" spans="1:10" s="5" customFormat="1" ht="12" customHeight="1">
      <c r="A114" s="86">
        <v>3211</v>
      </c>
      <c r="B114" s="87" t="s">
        <v>50</v>
      </c>
      <c r="C114" s="147"/>
      <c r="D114" s="90"/>
      <c r="E114" s="90"/>
      <c r="F114" s="90"/>
      <c r="G114" s="148"/>
      <c r="H114" s="90"/>
      <c r="I114" s="90"/>
      <c r="J114" s="90"/>
    </row>
    <row r="115" spans="1:10" s="5" customFormat="1" ht="12.75" customHeight="1">
      <c r="A115" s="86">
        <v>3212</v>
      </c>
      <c r="B115" s="87" t="s">
        <v>51</v>
      </c>
      <c r="C115" s="147">
        <f>E115+D115+F115+G115+H115+I115+J115+K115</f>
        <v>12221.18</v>
      </c>
      <c r="D115" s="153">
        <v>4240</v>
      </c>
      <c r="E115" s="90"/>
      <c r="F115" s="90"/>
      <c r="G115" s="148">
        <v>7981.18</v>
      </c>
      <c r="H115" s="90"/>
      <c r="I115" s="90"/>
      <c r="J115" s="90"/>
    </row>
    <row r="116" spans="1:10" s="5" customFormat="1" ht="12.75" customHeight="1">
      <c r="A116" s="86"/>
      <c r="B116" s="87"/>
      <c r="C116" s="147"/>
      <c r="D116" s="150"/>
      <c r="E116" s="90"/>
      <c r="F116" s="90"/>
      <c r="G116" s="148"/>
      <c r="H116" s="90"/>
      <c r="I116" s="90"/>
      <c r="J116" s="90"/>
    </row>
    <row r="117" spans="1:10" s="5" customFormat="1" ht="12.75" customHeight="1">
      <c r="A117" s="91" t="s">
        <v>117</v>
      </c>
      <c r="B117" s="89" t="s">
        <v>92</v>
      </c>
      <c r="C117" s="147"/>
      <c r="D117" s="150"/>
      <c r="E117" s="90"/>
      <c r="F117" s="90"/>
      <c r="G117" s="148"/>
      <c r="H117" s="90"/>
      <c r="I117" s="90"/>
      <c r="J117" s="90"/>
    </row>
    <row r="118" spans="1:10" s="5" customFormat="1" ht="12.75" customHeight="1">
      <c r="A118" s="86"/>
      <c r="B118" s="87" t="s">
        <v>116</v>
      </c>
      <c r="C118" s="147"/>
      <c r="D118" s="150"/>
      <c r="E118" s="90"/>
      <c r="F118" s="90"/>
      <c r="G118" s="148"/>
      <c r="H118" s="90"/>
      <c r="I118" s="90"/>
      <c r="J118" s="90"/>
    </row>
    <row r="119" spans="1:10" s="5" customFormat="1" ht="12.75" customHeight="1">
      <c r="A119" s="86"/>
      <c r="B119" s="87"/>
      <c r="C119" s="147"/>
      <c r="D119" s="150"/>
      <c r="E119" s="90"/>
      <c r="F119" s="90"/>
      <c r="G119" s="148"/>
      <c r="H119" s="90"/>
      <c r="I119" s="90"/>
      <c r="J119" s="90"/>
    </row>
    <row r="120" spans="1:10" s="5" customFormat="1" ht="12.75" customHeight="1">
      <c r="A120" s="88"/>
      <c r="B120" s="89" t="s">
        <v>83</v>
      </c>
      <c r="C120" s="149">
        <f>C122</f>
        <v>263594.43</v>
      </c>
      <c r="D120" s="150"/>
      <c r="E120" s="90"/>
      <c r="F120" s="90"/>
      <c r="G120" s="149">
        <f>G122</f>
        <v>263594.43</v>
      </c>
      <c r="H120" s="90"/>
      <c r="I120" s="90"/>
      <c r="J120" s="90"/>
    </row>
    <row r="121" spans="1:10" s="5" customFormat="1" ht="12.75" customHeight="1">
      <c r="A121" s="88"/>
      <c r="B121" s="89"/>
      <c r="C121" s="150"/>
      <c r="D121" s="150"/>
      <c r="E121" s="90"/>
      <c r="F121" s="90"/>
      <c r="G121" s="150"/>
      <c r="H121" s="90"/>
      <c r="I121" s="90"/>
      <c r="J121" s="90"/>
    </row>
    <row r="122" spans="1:10" s="5" customFormat="1" ht="12.75" customHeight="1">
      <c r="A122" s="91">
        <v>31</v>
      </c>
      <c r="B122" s="89" t="s">
        <v>22</v>
      </c>
      <c r="C122" s="149">
        <f>C124+C129+C132+C137</f>
        <v>263594.43</v>
      </c>
      <c r="D122" s="149"/>
      <c r="E122" s="90"/>
      <c r="F122" s="90"/>
      <c r="G122" s="149">
        <f>G124+G129+G132+G137</f>
        <v>263594.43</v>
      </c>
      <c r="H122" s="90"/>
      <c r="I122" s="90"/>
      <c r="J122" s="90"/>
    </row>
    <row r="123" spans="1:10" s="5" customFormat="1" ht="12.75" customHeight="1">
      <c r="A123" s="91"/>
      <c r="B123" s="86" t="s">
        <v>84</v>
      </c>
      <c r="C123" s="146"/>
      <c r="D123" s="150"/>
      <c r="E123" s="90"/>
      <c r="F123" s="90"/>
      <c r="G123" s="146"/>
      <c r="H123" s="90"/>
      <c r="I123" s="90"/>
      <c r="J123" s="90"/>
    </row>
    <row r="124" spans="1:10" s="5" customFormat="1" ht="12.75" customHeight="1">
      <c r="A124" s="86">
        <v>311</v>
      </c>
      <c r="B124" s="87" t="s">
        <v>23</v>
      </c>
      <c r="C124" s="147">
        <f>SUM(C126:C126)</f>
        <v>199031.25</v>
      </c>
      <c r="D124" s="148"/>
      <c r="E124" s="90"/>
      <c r="F124" s="90"/>
      <c r="G124" s="147">
        <f>SUM(G126:G126)</f>
        <v>199031.25</v>
      </c>
      <c r="H124" s="90"/>
      <c r="I124" s="90"/>
      <c r="J124" s="90"/>
    </row>
    <row r="125" spans="1:10" s="5" customFormat="1" ht="12.75" customHeight="1">
      <c r="A125" s="86"/>
      <c r="B125" s="87"/>
      <c r="C125" s="147"/>
      <c r="D125" s="150"/>
      <c r="E125" s="90"/>
      <c r="F125" s="90"/>
      <c r="G125" s="147"/>
      <c r="H125" s="90"/>
      <c r="I125" s="90"/>
      <c r="J125" s="90"/>
    </row>
    <row r="126" spans="1:10" s="5" customFormat="1" ht="12.75" customHeight="1">
      <c r="A126" s="151">
        <v>3111</v>
      </c>
      <c r="B126" s="152" t="s">
        <v>23</v>
      </c>
      <c r="C126" s="147">
        <f>E126+D126+F126+G126+H126+I126+J126+K126</f>
        <v>199031.25</v>
      </c>
      <c r="D126" s="150"/>
      <c r="E126" s="90"/>
      <c r="F126" s="90"/>
      <c r="G126" s="148">
        <v>199031.25</v>
      </c>
      <c r="H126" s="90"/>
      <c r="I126" s="90"/>
      <c r="J126" s="90"/>
    </row>
    <row r="127" spans="1:10" s="5" customFormat="1" ht="12.75" customHeight="1">
      <c r="A127" s="151"/>
      <c r="B127" s="153"/>
      <c r="C127" s="154"/>
      <c r="D127" s="90"/>
      <c r="E127" s="90"/>
      <c r="F127" s="90"/>
      <c r="G127" s="154"/>
      <c r="H127" s="90"/>
      <c r="I127" s="90"/>
      <c r="J127" s="90"/>
    </row>
    <row r="128" spans="1:10" s="5" customFormat="1" ht="12.75" customHeight="1">
      <c r="A128" s="151"/>
      <c r="B128" s="152"/>
      <c r="C128" s="148"/>
      <c r="D128" s="90"/>
      <c r="E128" s="90"/>
      <c r="F128" s="90"/>
      <c r="G128" s="148"/>
      <c r="H128" s="90"/>
      <c r="I128" s="90"/>
      <c r="J128" s="90"/>
    </row>
    <row r="129" spans="1:10" s="5" customFormat="1" ht="12.75" customHeight="1">
      <c r="A129" s="155">
        <v>312</v>
      </c>
      <c r="B129" s="156" t="s">
        <v>24</v>
      </c>
      <c r="C129" s="149">
        <f>SUM(C130)</f>
        <v>13000</v>
      </c>
      <c r="D129" s="90"/>
      <c r="E129" s="90"/>
      <c r="F129" s="90"/>
      <c r="G129" s="149">
        <f>SUM(G130)</f>
        <v>13000</v>
      </c>
      <c r="H129" s="90"/>
      <c r="I129" s="90"/>
      <c r="J129" s="90"/>
    </row>
    <row r="130" spans="1:10" s="5" customFormat="1" ht="12.75" customHeight="1">
      <c r="A130" s="151">
        <v>3121</v>
      </c>
      <c r="B130" s="152" t="s">
        <v>24</v>
      </c>
      <c r="C130" s="147">
        <f>E130+D130+F130+G130+H130+I130+J130+K130</f>
        <v>13000</v>
      </c>
      <c r="D130" s="90"/>
      <c r="E130" s="90"/>
      <c r="F130" s="90"/>
      <c r="G130" s="148">
        <v>13000</v>
      </c>
      <c r="H130" s="90"/>
      <c r="I130" s="90"/>
      <c r="J130" s="90"/>
    </row>
    <row r="131" spans="1:10" s="5" customFormat="1" ht="12.75" customHeight="1">
      <c r="A131" s="151"/>
      <c r="B131" s="152"/>
      <c r="C131" s="148"/>
      <c r="D131" s="90"/>
      <c r="E131" s="90"/>
      <c r="F131" s="90"/>
      <c r="G131" s="148"/>
      <c r="H131" s="90"/>
      <c r="I131" s="90"/>
      <c r="J131" s="90"/>
    </row>
    <row r="132" spans="1:10" s="5" customFormat="1" ht="12.75" customHeight="1">
      <c r="A132" s="91">
        <v>313</v>
      </c>
      <c r="B132" s="89" t="s">
        <v>85</v>
      </c>
      <c r="C132" s="146">
        <f>SUM(C133:C135)</f>
        <v>25508.36</v>
      </c>
      <c r="D132" s="146"/>
      <c r="E132" s="90"/>
      <c r="F132" s="90"/>
      <c r="G132" s="146">
        <f>SUM(G133:G135)</f>
        <v>25508.36</v>
      </c>
      <c r="H132" s="90"/>
      <c r="I132" s="90"/>
      <c r="J132" s="90"/>
    </row>
    <row r="133" spans="1:10" s="5" customFormat="1" ht="12.75" customHeight="1">
      <c r="A133" s="151">
        <v>3131</v>
      </c>
      <c r="B133" s="152" t="s">
        <v>86</v>
      </c>
      <c r="C133" s="157"/>
      <c r="D133" s="90"/>
      <c r="E133" s="90"/>
      <c r="F133" s="90"/>
      <c r="G133" s="157"/>
      <c r="H133" s="90"/>
      <c r="I133" s="90"/>
      <c r="J133" s="90"/>
    </row>
    <row r="134" spans="1:10" s="5" customFormat="1" ht="12.75" customHeight="1">
      <c r="A134" s="86">
        <v>3132</v>
      </c>
      <c r="B134" s="87" t="s">
        <v>87</v>
      </c>
      <c r="C134" s="147">
        <f>E134+D134+F134+G134+H134+I134+J134+K134</f>
        <v>25508.36</v>
      </c>
      <c r="D134" s="150"/>
      <c r="E134" s="90"/>
      <c r="F134" s="90"/>
      <c r="G134" s="148">
        <v>25508.36</v>
      </c>
      <c r="H134" s="90"/>
      <c r="I134" s="90"/>
      <c r="J134" s="90"/>
    </row>
    <row r="135" spans="1:10" s="5" customFormat="1" ht="12.75" customHeight="1">
      <c r="A135" s="86">
        <v>3133</v>
      </c>
      <c r="B135" s="87" t="s">
        <v>88</v>
      </c>
      <c r="C135" s="148"/>
      <c r="D135" s="90"/>
      <c r="E135" s="90"/>
      <c r="F135" s="90"/>
      <c r="G135" s="148"/>
      <c r="H135" s="90"/>
      <c r="I135" s="90"/>
      <c r="J135" s="90"/>
    </row>
    <row r="136" spans="1:10" s="5" customFormat="1" ht="12.75" customHeight="1">
      <c r="A136" s="86"/>
      <c r="B136" s="87"/>
      <c r="C136" s="148"/>
      <c r="D136" s="90"/>
      <c r="E136" s="90"/>
      <c r="F136" s="90"/>
      <c r="G136" s="148"/>
      <c r="H136" s="90"/>
      <c r="I136" s="90"/>
      <c r="J136" s="90"/>
    </row>
    <row r="137" spans="1:10" s="5" customFormat="1" ht="12.75" customHeight="1">
      <c r="A137" s="86">
        <v>321</v>
      </c>
      <c r="B137" s="87" t="s">
        <v>27</v>
      </c>
      <c r="C137" s="148">
        <f>SUM(C138:C139)</f>
        <v>26054.82</v>
      </c>
      <c r="D137" s="148"/>
      <c r="E137" s="90"/>
      <c r="F137" s="90"/>
      <c r="G137" s="148">
        <f>SUM(G138:G139)</f>
        <v>26054.82</v>
      </c>
      <c r="H137" s="90"/>
      <c r="I137" s="90"/>
      <c r="J137" s="90"/>
    </row>
    <row r="138" spans="1:10" s="5" customFormat="1" ht="12.75" customHeight="1">
      <c r="A138" s="86">
        <v>3211</v>
      </c>
      <c r="B138" s="87" t="s">
        <v>50</v>
      </c>
      <c r="C138" s="147">
        <f>E138+D138+F138+G138+H138+I138+J138+K138</f>
        <v>800</v>
      </c>
      <c r="D138" s="90"/>
      <c r="E138" s="90"/>
      <c r="F138" s="90"/>
      <c r="G138" s="148">
        <v>800</v>
      </c>
      <c r="H138" s="90"/>
      <c r="I138" s="90"/>
      <c r="J138" s="90"/>
    </row>
    <row r="139" spans="1:10" s="5" customFormat="1" ht="12.75" customHeight="1">
      <c r="A139" s="86">
        <v>3212</v>
      </c>
      <c r="B139" s="87" t="s">
        <v>51</v>
      </c>
      <c r="C139" s="147">
        <f>E139+D139+F139+G139+H139+I139+J139+K139</f>
        <v>25254.82</v>
      </c>
      <c r="D139" s="150"/>
      <c r="E139" s="90"/>
      <c r="F139" s="90"/>
      <c r="G139" s="148">
        <v>25254.82</v>
      </c>
      <c r="H139" s="90"/>
      <c r="I139" s="90"/>
      <c r="J139" s="90"/>
    </row>
    <row r="140" spans="1:10" s="5" customFormat="1" ht="12.75" customHeight="1">
      <c r="A140" s="86"/>
      <c r="B140" s="87"/>
      <c r="C140" s="148"/>
      <c r="D140" s="90"/>
      <c r="E140" s="90"/>
      <c r="F140" s="90"/>
      <c r="G140" s="148"/>
      <c r="H140" s="90"/>
      <c r="I140" s="90"/>
      <c r="J140" s="90"/>
    </row>
    <row r="141" spans="1:10" s="5" customFormat="1" ht="12.75">
      <c r="A141" s="91">
        <v>322</v>
      </c>
      <c r="B141" s="89"/>
      <c r="C141" s="146">
        <f>SUM(C142:C143)</f>
        <v>26508</v>
      </c>
      <c r="D141" s="90"/>
      <c r="E141" s="90"/>
      <c r="F141" s="90"/>
      <c r="G141" s="146">
        <v>26508</v>
      </c>
      <c r="H141" s="90"/>
      <c r="I141" s="90"/>
      <c r="J141" s="90"/>
    </row>
    <row r="142" spans="1:10" s="5" customFormat="1" ht="12.75">
      <c r="A142" s="86">
        <v>3222</v>
      </c>
      <c r="B142" s="87" t="s">
        <v>89</v>
      </c>
      <c r="C142" s="147">
        <v>26508</v>
      </c>
      <c r="D142" s="90"/>
      <c r="E142" s="90"/>
      <c r="F142" s="90"/>
      <c r="G142" s="147">
        <v>26508</v>
      </c>
      <c r="H142" s="90"/>
      <c r="I142" s="90"/>
      <c r="J142" s="90"/>
    </row>
    <row r="143" spans="1:10" s="5" customFormat="1" ht="12.75">
      <c r="A143" s="86"/>
      <c r="B143" s="87"/>
      <c r="C143" s="147"/>
      <c r="D143" s="118">
        <f>D10+D72+D96</f>
        <v>1220807.14</v>
      </c>
      <c r="E143" s="118">
        <f>E10+E72+E96</f>
        <v>31500</v>
      </c>
      <c r="F143" s="118">
        <f>F10+F72+F96</f>
        <v>252350</v>
      </c>
      <c r="G143" s="118">
        <f>G10+G72+G96</f>
        <v>10719880.030000001</v>
      </c>
      <c r="H143" s="118">
        <f>H10+H72+H96</f>
        <v>3090</v>
      </c>
      <c r="I143" s="90"/>
      <c r="J143" s="90"/>
    </row>
    <row r="144" spans="1:10" s="5" customFormat="1" ht="12.75">
      <c r="A144" s="86"/>
      <c r="B144" s="87"/>
      <c r="C144" s="147"/>
      <c r="D144" s="147"/>
      <c r="E144" s="90"/>
      <c r="F144" s="90"/>
      <c r="G144" s="90"/>
      <c r="H144" s="90"/>
      <c r="I144" s="90"/>
      <c r="J144" s="90"/>
    </row>
    <row r="145" spans="1:10" s="5" customFormat="1" ht="12.75">
      <c r="A145" s="86"/>
      <c r="B145" s="87"/>
      <c r="C145" s="147"/>
      <c r="D145" s="147"/>
      <c r="E145" s="90"/>
      <c r="F145" s="90"/>
      <c r="G145" s="90"/>
      <c r="H145" s="90"/>
      <c r="I145" s="90"/>
      <c r="J145" s="90"/>
    </row>
    <row r="146" spans="1:10" s="5" customFormat="1" ht="12.75">
      <c r="A146" s="86"/>
      <c r="B146" s="87" t="s">
        <v>121</v>
      </c>
      <c r="C146" s="118">
        <f>C10+C72+C96</f>
        <v>12227627.17</v>
      </c>
      <c r="D146" s="90"/>
      <c r="E146" s="90"/>
      <c r="F146" s="90"/>
      <c r="G146" s="90"/>
      <c r="H146" s="90"/>
      <c r="I146" s="90"/>
      <c r="J146" s="90"/>
    </row>
    <row r="147" spans="1:10" s="5" customFormat="1" ht="12.75">
      <c r="A147" s="86"/>
      <c r="B147" s="87"/>
      <c r="C147" s="90"/>
      <c r="D147" s="90"/>
      <c r="E147" s="90"/>
      <c r="F147" s="90"/>
      <c r="G147" s="90"/>
      <c r="H147" s="90"/>
      <c r="I147" s="90"/>
      <c r="J147" s="90"/>
    </row>
    <row r="148" spans="1:10" ht="12.75">
      <c r="A148" s="165"/>
      <c r="B148" s="166"/>
      <c r="C148" s="160"/>
      <c r="D148" s="160"/>
      <c r="E148" s="160"/>
      <c r="F148" s="160"/>
      <c r="G148" s="160"/>
      <c r="H148" s="160"/>
      <c r="I148" s="160"/>
      <c r="J148" s="160"/>
    </row>
    <row r="149" spans="1:10" ht="89.25">
      <c r="A149" s="4" t="s">
        <v>19</v>
      </c>
      <c r="B149" s="4" t="s">
        <v>20</v>
      </c>
      <c r="C149" s="4" t="s">
        <v>107</v>
      </c>
      <c r="D149" s="4" t="s">
        <v>10</v>
      </c>
      <c r="E149" s="4" t="s">
        <v>11</v>
      </c>
      <c r="F149" s="4" t="s">
        <v>12</v>
      </c>
      <c r="G149" s="4" t="s">
        <v>13</v>
      </c>
      <c r="H149" s="4" t="s">
        <v>21</v>
      </c>
      <c r="I149" s="4" t="s">
        <v>15</v>
      </c>
      <c r="J149" s="4" t="s">
        <v>16</v>
      </c>
    </row>
    <row r="150" spans="1:10" ht="12.75">
      <c r="A150" s="85"/>
      <c r="B150" s="164"/>
      <c r="C150" s="161"/>
      <c r="D150" s="161"/>
      <c r="E150" s="161"/>
      <c r="F150" s="161"/>
      <c r="G150" s="161"/>
      <c r="H150" s="161"/>
      <c r="I150" s="161"/>
      <c r="J150" s="161"/>
    </row>
    <row r="151" spans="1:11" ht="12.75">
      <c r="A151" s="86"/>
      <c r="B151" s="162" t="s">
        <v>49</v>
      </c>
      <c r="C151" s="116"/>
      <c r="D151" s="116"/>
      <c r="E151" s="116"/>
      <c r="F151" s="116"/>
      <c r="G151" s="116"/>
      <c r="H151" s="116"/>
      <c r="I151" s="116"/>
      <c r="J151" s="116"/>
      <c r="K151" s="120"/>
    </row>
    <row r="152" spans="1:11" ht="12.75">
      <c r="A152" s="86"/>
      <c r="B152" s="87"/>
      <c r="C152" s="116"/>
      <c r="D152" s="116"/>
      <c r="E152" s="116"/>
      <c r="F152" s="116"/>
      <c r="G152" s="116"/>
      <c r="H152" s="116"/>
      <c r="I152" s="116"/>
      <c r="J152" s="116"/>
      <c r="K152" s="120"/>
    </row>
    <row r="153" spans="1:11" s="5" customFormat="1" ht="12.75">
      <c r="A153" s="88">
        <v>3050</v>
      </c>
      <c r="B153" s="89" t="s">
        <v>64</v>
      </c>
      <c r="C153" s="117"/>
      <c r="D153" s="117"/>
      <c r="E153" s="117"/>
      <c r="F153" s="117"/>
      <c r="G153" s="117"/>
      <c r="H153" s="117"/>
      <c r="I153" s="117"/>
      <c r="J153" s="117"/>
      <c r="K153" s="121"/>
    </row>
    <row r="154" spans="1:11" ht="25.5">
      <c r="A154" s="88" t="s">
        <v>63</v>
      </c>
      <c r="B154" s="89" t="s">
        <v>65</v>
      </c>
      <c r="C154" s="116"/>
      <c r="D154" s="116"/>
      <c r="E154" s="116"/>
      <c r="F154" s="116"/>
      <c r="G154" s="116"/>
      <c r="H154" s="116"/>
      <c r="I154" s="116"/>
      <c r="J154" s="116"/>
      <c r="K154" s="120"/>
    </row>
    <row r="155" spans="1:11" ht="12.75">
      <c r="A155" s="91">
        <v>3</v>
      </c>
      <c r="B155" s="89" t="s">
        <v>44</v>
      </c>
      <c r="C155" s="116">
        <f aca="true" t="shared" si="14" ref="C155:H155">SUM(C156:C161)</f>
        <v>11714593.17</v>
      </c>
      <c r="D155" s="116">
        <f t="shared" si="14"/>
        <v>1142117.14</v>
      </c>
      <c r="E155" s="116">
        <f t="shared" si="14"/>
        <v>31500</v>
      </c>
      <c r="F155" s="116">
        <f t="shared" si="14"/>
        <v>252350</v>
      </c>
      <c r="G155" s="116">
        <f>SUM(G156:G161)</f>
        <v>10285536.030000001</v>
      </c>
      <c r="H155" s="116">
        <f t="shared" si="14"/>
        <v>3090</v>
      </c>
      <c r="I155" s="116"/>
      <c r="J155" s="116"/>
      <c r="K155" s="120"/>
    </row>
    <row r="156" spans="1:11" ht="12.75">
      <c r="A156" s="91">
        <v>31</v>
      </c>
      <c r="B156" s="89" t="s">
        <v>22</v>
      </c>
      <c r="C156" s="147">
        <f>E156+D156+F156+G156+H156+I156+J156+K156</f>
        <v>9830000</v>
      </c>
      <c r="D156" s="116"/>
      <c r="E156" s="116"/>
      <c r="F156" s="116"/>
      <c r="G156" s="116">
        <v>9830000</v>
      </c>
      <c r="H156" s="116"/>
      <c r="I156" s="116"/>
      <c r="J156" s="116"/>
      <c r="K156" s="120"/>
    </row>
    <row r="157" spans="1:11" ht="12.75">
      <c r="A157" s="91">
        <v>32</v>
      </c>
      <c r="B157" s="89" t="s">
        <v>26</v>
      </c>
      <c r="C157" s="147">
        <f>E157+D157+F157+G157+H157+I157+J157+K157</f>
        <v>1168717.5</v>
      </c>
      <c r="D157" s="116">
        <v>553776.2</v>
      </c>
      <c r="E157" s="116">
        <v>31500</v>
      </c>
      <c r="F157" s="116">
        <v>252350</v>
      </c>
      <c r="G157" s="116">
        <v>328001.3</v>
      </c>
      <c r="H157" s="116">
        <v>3090</v>
      </c>
      <c r="I157" s="116"/>
      <c r="J157" s="116"/>
      <c r="K157" s="120"/>
    </row>
    <row r="158" spans="1:11" ht="12.75">
      <c r="A158" s="91">
        <v>34</v>
      </c>
      <c r="B158" s="89" t="s">
        <v>30</v>
      </c>
      <c r="C158" s="147">
        <f>E158+D158+F158+G158+H158+I158+J158+K158</f>
        <v>12134.73</v>
      </c>
      <c r="D158" s="116">
        <v>9600</v>
      </c>
      <c r="E158" s="116"/>
      <c r="F158" s="116"/>
      <c r="G158" s="116">
        <v>2534.73</v>
      </c>
      <c r="H158" s="116"/>
      <c r="I158" s="116"/>
      <c r="J158" s="116"/>
      <c r="K158" s="120"/>
    </row>
    <row r="159" spans="1:11" ht="38.25">
      <c r="A159" s="91">
        <v>37</v>
      </c>
      <c r="B159" s="89" t="s">
        <v>77</v>
      </c>
      <c r="C159" s="147">
        <f>E159+D159+F159+G159+H159+I159+J159+K159</f>
        <v>703740.94</v>
      </c>
      <c r="D159" s="116">
        <v>578740.94</v>
      </c>
      <c r="E159" s="116"/>
      <c r="F159" s="116"/>
      <c r="G159" s="116">
        <v>125000</v>
      </c>
      <c r="H159" s="116"/>
      <c r="I159" s="116"/>
      <c r="J159" s="116"/>
      <c r="K159" s="120"/>
    </row>
    <row r="160" spans="1:11" ht="12.75">
      <c r="A160" s="91"/>
      <c r="B160" s="89"/>
      <c r="C160" s="116"/>
      <c r="D160" s="116"/>
      <c r="E160" s="116"/>
      <c r="F160" s="116"/>
      <c r="G160" s="116"/>
      <c r="H160" s="116"/>
      <c r="I160" s="116"/>
      <c r="J160" s="116"/>
      <c r="K160" s="120"/>
    </row>
    <row r="161" spans="1:11" ht="12.75">
      <c r="A161" s="86"/>
      <c r="B161" s="87" t="s">
        <v>75</v>
      </c>
      <c r="C161" s="116"/>
      <c r="D161" s="116"/>
      <c r="E161" s="116"/>
      <c r="F161" s="116"/>
      <c r="G161" s="116"/>
      <c r="H161" s="116"/>
      <c r="I161" s="116"/>
      <c r="J161" s="116"/>
      <c r="K161" s="120"/>
    </row>
    <row r="162" spans="1:11" s="5" customFormat="1" ht="12.75">
      <c r="A162" s="88" t="s">
        <v>74</v>
      </c>
      <c r="B162" s="89" t="s">
        <v>76</v>
      </c>
      <c r="C162" s="117"/>
      <c r="D162" s="117"/>
      <c r="E162" s="117"/>
      <c r="F162" s="117"/>
      <c r="G162" s="117"/>
      <c r="H162" s="117"/>
      <c r="I162" s="117"/>
      <c r="J162" s="117"/>
      <c r="K162" s="121"/>
    </row>
    <row r="163" spans="1:11" ht="12.75">
      <c r="A163" s="91"/>
      <c r="B163" s="89"/>
      <c r="C163" s="116"/>
      <c r="D163" s="116"/>
      <c r="E163" s="116"/>
      <c r="F163" s="116"/>
      <c r="G163" s="116"/>
      <c r="H163" s="116"/>
      <c r="I163" s="116"/>
      <c r="J163" s="116"/>
      <c r="K163" s="120"/>
    </row>
    <row r="164" spans="1:11" ht="12.75">
      <c r="A164" s="91"/>
      <c r="B164" s="89"/>
      <c r="C164" s="116"/>
      <c r="D164" s="116"/>
      <c r="E164" s="116"/>
      <c r="F164" s="116"/>
      <c r="G164" s="116"/>
      <c r="H164" s="116"/>
      <c r="I164" s="116"/>
      <c r="J164" s="116"/>
      <c r="K164" s="120"/>
    </row>
    <row r="165" spans="1:11" ht="25.5">
      <c r="A165" s="91">
        <v>4</v>
      </c>
      <c r="B165" s="89" t="s">
        <v>32</v>
      </c>
      <c r="C165" s="116">
        <f>C166+C168</f>
        <v>110000</v>
      </c>
      <c r="D165" s="116">
        <f>D166+D168</f>
        <v>50000</v>
      </c>
      <c r="E165" s="116">
        <f>E166+E168</f>
        <v>0</v>
      </c>
      <c r="F165" s="116">
        <f>F166+F168</f>
        <v>0</v>
      </c>
      <c r="G165" s="116">
        <f>G166+G168</f>
        <v>60000</v>
      </c>
      <c r="H165" s="116"/>
      <c r="I165" s="116"/>
      <c r="J165" s="116"/>
      <c r="K165" s="120"/>
    </row>
    <row r="166" spans="1:11" ht="25.5">
      <c r="A166" s="91">
        <v>42</v>
      </c>
      <c r="B166" s="89" t="s">
        <v>33</v>
      </c>
      <c r="C166" s="147">
        <f>E166+D166+F166+G166+H166+I166+J166+K166</f>
        <v>60000</v>
      </c>
      <c r="D166" s="116"/>
      <c r="E166" s="116"/>
      <c r="F166" s="116"/>
      <c r="G166" s="116">
        <v>60000</v>
      </c>
      <c r="H166" s="116"/>
      <c r="I166" s="116"/>
      <c r="J166" s="116"/>
      <c r="K166" s="120"/>
    </row>
    <row r="167" spans="1:11" ht="12.75">
      <c r="A167" s="91"/>
      <c r="B167" s="89"/>
      <c r="C167" s="147">
        <f>E167+D167+F167+G167+H167+I167+J167+K167</f>
        <v>0</v>
      </c>
      <c r="D167" s="116"/>
      <c r="E167" s="116"/>
      <c r="F167" s="116"/>
      <c r="G167" s="116"/>
      <c r="H167" s="116"/>
      <c r="I167" s="116"/>
      <c r="J167" s="116"/>
      <c r="K167" s="120"/>
    </row>
    <row r="168" spans="1:11" ht="25.5">
      <c r="A168" s="91">
        <v>45</v>
      </c>
      <c r="B168" s="89" t="s">
        <v>96</v>
      </c>
      <c r="C168" s="147">
        <f>E168+D168+F168+G168+H168+I168+J168+K168</f>
        <v>50000</v>
      </c>
      <c r="D168" s="149">
        <v>50000</v>
      </c>
      <c r="E168" s="149">
        <f>E169</f>
        <v>0</v>
      </c>
      <c r="F168" s="149">
        <f>F169</f>
        <v>0</v>
      </c>
      <c r="G168" s="149">
        <f>G169</f>
        <v>0</v>
      </c>
      <c r="H168" s="149">
        <f>H169</f>
        <v>0</v>
      </c>
      <c r="I168" s="116"/>
      <c r="J168" s="116"/>
      <c r="K168" s="120"/>
    </row>
    <row r="169" spans="1:11" ht="12.75">
      <c r="A169" s="91"/>
      <c r="B169" s="89"/>
      <c r="C169" s="147"/>
      <c r="D169" s="116"/>
      <c r="E169" s="116"/>
      <c r="F169" s="116"/>
      <c r="G169" s="116"/>
      <c r="H169" s="116"/>
      <c r="I169" s="116"/>
      <c r="J169" s="116"/>
      <c r="K169" s="120"/>
    </row>
    <row r="170" spans="1:11" ht="12.75">
      <c r="A170" s="91"/>
      <c r="B170" s="89"/>
      <c r="C170" s="116"/>
      <c r="D170" s="116"/>
      <c r="E170" s="116"/>
      <c r="F170" s="116"/>
      <c r="G170" s="116"/>
      <c r="H170" s="116"/>
      <c r="I170" s="116"/>
      <c r="J170" s="116"/>
      <c r="K170" s="120"/>
    </row>
    <row r="171" spans="1:11" ht="12.75">
      <c r="A171" s="88"/>
      <c r="B171" s="89"/>
      <c r="C171" s="146"/>
      <c r="D171" s="150"/>
      <c r="E171" s="116"/>
      <c r="F171" s="116"/>
      <c r="G171" s="116"/>
      <c r="H171" s="116"/>
      <c r="I171" s="116"/>
      <c r="J171" s="116"/>
      <c r="K171" s="120"/>
    </row>
    <row r="172" spans="1:11" ht="12.75">
      <c r="A172" s="88"/>
      <c r="B172" s="89"/>
      <c r="C172" s="146"/>
      <c r="D172" s="150"/>
      <c r="E172" s="116"/>
      <c r="F172" s="116"/>
      <c r="G172" s="116"/>
      <c r="H172" s="116"/>
      <c r="I172" s="116"/>
      <c r="J172" s="116"/>
      <c r="K172" s="120"/>
    </row>
    <row r="173" spans="1:11" ht="12.75">
      <c r="A173" s="88"/>
      <c r="B173" s="89" t="s">
        <v>83</v>
      </c>
      <c r="C173" s="149">
        <f>C175+C177</f>
        <v>403034</v>
      </c>
      <c r="D173" s="158">
        <v>28690</v>
      </c>
      <c r="E173" s="116"/>
      <c r="F173" s="116"/>
      <c r="G173" s="149">
        <f>G175+G177</f>
        <v>374344</v>
      </c>
      <c r="H173" s="116"/>
      <c r="I173" s="116"/>
      <c r="J173" s="116"/>
      <c r="K173" s="120"/>
    </row>
    <row r="174" spans="1:11" ht="12.75">
      <c r="A174" s="88"/>
      <c r="B174" s="89"/>
      <c r="C174" s="150"/>
      <c r="D174" s="158"/>
      <c r="E174" s="116"/>
      <c r="F174" s="116"/>
      <c r="G174" s="150"/>
      <c r="H174" s="116"/>
      <c r="I174" s="116"/>
      <c r="J174" s="116"/>
      <c r="K174" s="120"/>
    </row>
    <row r="175" spans="1:11" ht="12.75">
      <c r="A175" s="91">
        <v>31</v>
      </c>
      <c r="B175" s="89" t="s">
        <v>22</v>
      </c>
      <c r="C175" s="147">
        <f>E175+D175+F175+G175+H175+I175+J175+K175</f>
        <v>376526</v>
      </c>
      <c r="D175" s="158">
        <v>28690</v>
      </c>
      <c r="E175" s="116"/>
      <c r="F175" s="116"/>
      <c r="G175" s="149">
        <v>347836</v>
      </c>
      <c r="H175" s="116"/>
      <c r="I175" s="116"/>
      <c r="J175" s="116"/>
      <c r="K175" s="120"/>
    </row>
    <row r="176" spans="1:11" ht="12.75">
      <c r="A176" s="91"/>
      <c r="B176" s="89"/>
      <c r="C176" s="147">
        <f>E176+D176+F176+G176+H176+I176+J176+K176</f>
        <v>0</v>
      </c>
      <c r="D176" s="158"/>
      <c r="E176" s="116"/>
      <c r="F176" s="116"/>
      <c r="G176" s="146"/>
      <c r="H176" s="116"/>
      <c r="I176" s="116"/>
      <c r="J176" s="116"/>
      <c r="K176" s="120"/>
    </row>
    <row r="177" spans="1:11" ht="12.75">
      <c r="A177" s="91">
        <v>32</v>
      </c>
      <c r="B177" s="89" t="s">
        <v>89</v>
      </c>
      <c r="C177" s="147">
        <f>E177+D177+F177+G177+H177+I177+J177+K177</f>
        <v>26508</v>
      </c>
      <c r="D177" s="158"/>
      <c r="E177" s="116"/>
      <c r="F177" s="116"/>
      <c r="G177" s="146">
        <v>26508</v>
      </c>
      <c r="H177" s="116"/>
      <c r="I177" s="116"/>
      <c r="J177" s="116"/>
      <c r="K177" s="120"/>
    </row>
    <row r="178" spans="1:11" ht="12.75">
      <c r="A178" s="88"/>
      <c r="B178" s="89"/>
      <c r="C178" s="90"/>
      <c r="D178" s="118">
        <f>D155+D165+D173</f>
        <v>1220807.14</v>
      </c>
      <c r="E178" s="118">
        <f>E155+E165</f>
        <v>31500</v>
      </c>
      <c r="F178" s="118">
        <f>F155+F165</f>
        <v>252350</v>
      </c>
      <c r="G178" s="118">
        <f>G155+G165+G173</f>
        <v>10719880.030000001</v>
      </c>
      <c r="H178" s="118">
        <f>H155+H165</f>
        <v>3090</v>
      </c>
      <c r="I178" s="116"/>
      <c r="J178" s="116"/>
      <c r="K178" s="120"/>
    </row>
    <row r="179" spans="1:11" ht="12.75">
      <c r="A179" s="91"/>
      <c r="B179" s="89"/>
      <c r="C179" s="116"/>
      <c r="D179" s="116"/>
      <c r="E179" s="116"/>
      <c r="F179" s="116"/>
      <c r="G179" s="116"/>
      <c r="H179" s="116"/>
      <c r="I179" s="116"/>
      <c r="J179" s="116"/>
      <c r="K179" s="120"/>
    </row>
    <row r="180" spans="1:11" ht="12.75">
      <c r="A180" s="91"/>
      <c r="B180" s="87" t="s">
        <v>93</v>
      </c>
      <c r="C180" s="118">
        <f>C155+C165+C173</f>
        <v>12227627.17</v>
      </c>
      <c r="D180" s="116"/>
      <c r="E180" s="116"/>
      <c r="F180" s="116"/>
      <c r="G180" s="116"/>
      <c r="H180" s="116"/>
      <c r="I180" s="116"/>
      <c r="J180" s="116"/>
      <c r="K180" s="120"/>
    </row>
    <row r="181" spans="1:11" ht="12.75">
      <c r="A181" s="91"/>
      <c r="B181" s="89"/>
      <c r="C181" s="116"/>
      <c r="D181" s="116"/>
      <c r="E181" s="116"/>
      <c r="F181" s="116"/>
      <c r="G181" s="116"/>
      <c r="H181" s="116"/>
      <c r="I181" s="116"/>
      <c r="J181" s="116"/>
      <c r="K181" s="120"/>
    </row>
    <row r="182" spans="1:11" ht="12.75">
      <c r="A182" s="167"/>
      <c r="B182" s="166"/>
      <c r="C182" s="159"/>
      <c r="D182" s="159"/>
      <c r="E182" s="159"/>
      <c r="F182" s="159"/>
      <c r="G182" s="159"/>
      <c r="H182" s="159"/>
      <c r="I182" s="159"/>
      <c r="J182" s="159"/>
      <c r="K182" s="120"/>
    </row>
    <row r="183" spans="1:11" ht="89.25">
      <c r="A183" s="4" t="s">
        <v>19</v>
      </c>
      <c r="B183" s="4" t="s">
        <v>20</v>
      </c>
      <c r="C183" s="122" t="s">
        <v>108</v>
      </c>
      <c r="D183" s="122" t="s">
        <v>10</v>
      </c>
      <c r="E183" s="122" t="s">
        <v>11</v>
      </c>
      <c r="F183" s="122" t="s">
        <v>12</v>
      </c>
      <c r="G183" s="122" t="s">
        <v>13</v>
      </c>
      <c r="H183" s="122" t="s">
        <v>21</v>
      </c>
      <c r="I183" s="122" t="s">
        <v>15</v>
      </c>
      <c r="J183" s="122" t="s">
        <v>16</v>
      </c>
      <c r="K183" s="120"/>
    </row>
    <row r="184" spans="1:11" ht="12.75">
      <c r="A184" s="85"/>
      <c r="B184" s="164"/>
      <c r="C184" s="119"/>
      <c r="D184" s="119"/>
      <c r="E184" s="119"/>
      <c r="F184" s="119"/>
      <c r="G184" s="119"/>
      <c r="H184" s="119"/>
      <c r="I184" s="119"/>
      <c r="J184" s="119"/>
      <c r="K184" s="120"/>
    </row>
    <row r="185" spans="1:11" ht="12.75">
      <c r="A185" s="86"/>
      <c r="B185" s="162"/>
      <c r="C185" s="116"/>
      <c r="D185" s="116"/>
      <c r="E185" s="116"/>
      <c r="F185" s="116"/>
      <c r="G185" s="116"/>
      <c r="H185" s="116"/>
      <c r="I185" s="116"/>
      <c r="J185" s="116"/>
      <c r="K185" s="120"/>
    </row>
    <row r="186" spans="1:11" ht="12.75">
      <c r="A186" s="86"/>
      <c r="B186" s="87"/>
      <c r="C186" s="116"/>
      <c r="D186" s="116"/>
      <c r="E186" s="116"/>
      <c r="F186" s="116"/>
      <c r="G186" s="116"/>
      <c r="H186" s="116"/>
      <c r="I186" s="116"/>
      <c r="J186" s="116"/>
      <c r="K186" s="120"/>
    </row>
    <row r="187" spans="1:11" ht="12.75">
      <c r="A187" s="86"/>
      <c r="B187" s="87"/>
      <c r="C187" s="145"/>
      <c r="D187" s="145"/>
      <c r="E187" s="145"/>
      <c r="F187" s="145"/>
      <c r="G187" s="145"/>
      <c r="H187" s="145"/>
      <c r="I187" s="117"/>
      <c r="J187" s="117"/>
      <c r="K187" s="120"/>
    </row>
    <row r="188" spans="1:11" ht="12.75">
      <c r="A188" s="86"/>
      <c r="B188" s="162" t="s">
        <v>49</v>
      </c>
      <c r="C188" s="116"/>
      <c r="D188" s="116"/>
      <c r="E188" s="116"/>
      <c r="F188" s="116"/>
      <c r="G188" s="116"/>
      <c r="H188" s="116"/>
      <c r="I188" s="116"/>
      <c r="J188" s="116"/>
      <c r="K188" s="120"/>
    </row>
    <row r="189" spans="1:11" ht="12.75">
      <c r="A189" s="86"/>
      <c r="B189" s="87"/>
      <c r="C189" s="116"/>
      <c r="D189" s="116"/>
      <c r="E189" s="116"/>
      <c r="F189" s="116"/>
      <c r="G189" s="116"/>
      <c r="H189" s="116"/>
      <c r="I189" s="116"/>
      <c r="J189" s="116"/>
      <c r="K189" s="120"/>
    </row>
    <row r="190" spans="1:11" ht="12.75">
      <c r="A190" s="88">
        <v>3050</v>
      </c>
      <c r="B190" s="89" t="s">
        <v>64</v>
      </c>
      <c r="C190" s="117"/>
      <c r="D190" s="117"/>
      <c r="E190" s="117"/>
      <c r="F190" s="117"/>
      <c r="G190" s="117"/>
      <c r="H190" s="117"/>
      <c r="I190" s="116"/>
      <c r="J190" s="116"/>
      <c r="K190" s="120"/>
    </row>
    <row r="191" spans="1:11" ht="25.5">
      <c r="A191" s="88" t="s">
        <v>63</v>
      </c>
      <c r="B191" s="89" t="s">
        <v>65</v>
      </c>
      <c r="C191" s="116"/>
      <c r="D191" s="116"/>
      <c r="E191" s="116"/>
      <c r="F191" s="116"/>
      <c r="G191" s="116"/>
      <c r="H191" s="116"/>
      <c r="I191" s="116"/>
      <c r="J191" s="116"/>
      <c r="K191" s="120"/>
    </row>
    <row r="192" spans="1:11" ht="12.75">
      <c r="A192" s="91">
        <v>3</v>
      </c>
      <c r="B192" s="89" t="s">
        <v>44</v>
      </c>
      <c r="C192" s="116">
        <f aca="true" t="shared" si="15" ref="C192:H192">SUM(C193:C198)</f>
        <v>11714593.17</v>
      </c>
      <c r="D192" s="116">
        <f>SUM(D193:D198)</f>
        <v>1142117.14</v>
      </c>
      <c r="E192" s="116">
        <f t="shared" si="15"/>
        <v>31500</v>
      </c>
      <c r="F192" s="116">
        <f t="shared" si="15"/>
        <v>252350</v>
      </c>
      <c r="G192" s="116">
        <f t="shared" si="15"/>
        <v>10285536.030000001</v>
      </c>
      <c r="H192" s="116">
        <f t="shared" si="15"/>
        <v>3090</v>
      </c>
      <c r="I192" s="116"/>
      <c r="J192" s="116"/>
      <c r="K192" s="120"/>
    </row>
    <row r="193" spans="1:11" ht="12.75">
      <c r="A193" s="91">
        <v>31</v>
      </c>
      <c r="B193" s="89" t="s">
        <v>22</v>
      </c>
      <c r="C193" s="147">
        <f>E193+D193+F193+G193+H193+I193+J193+K193</f>
        <v>9830000</v>
      </c>
      <c r="D193" s="116"/>
      <c r="E193" s="116"/>
      <c r="F193" s="116"/>
      <c r="G193" s="116">
        <v>9830000</v>
      </c>
      <c r="H193" s="116"/>
      <c r="I193" s="116"/>
      <c r="J193" s="116"/>
      <c r="K193" s="120"/>
    </row>
    <row r="194" spans="1:11" ht="12.75">
      <c r="A194" s="91">
        <v>32</v>
      </c>
      <c r="B194" s="89" t="s">
        <v>26</v>
      </c>
      <c r="C194" s="147">
        <f>E194+D194+F194+G194+H194+I194+J194+K194</f>
        <v>1168717.5</v>
      </c>
      <c r="D194" s="116">
        <v>553776.2</v>
      </c>
      <c r="E194" s="116">
        <v>31500</v>
      </c>
      <c r="F194" s="116">
        <v>252350</v>
      </c>
      <c r="G194" s="116">
        <v>328001.3</v>
      </c>
      <c r="H194" s="116">
        <v>3090</v>
      </c>
      <c r="I194" s="117"/>
      <c r="J194" s="117"/>
      <c r="K194" s="120"/>
    </row>
    <row r="195" spans="1:11" ht="12.75">
      <c r="A195" s="91">
        <v>34</v>
      </c>
      <c r="B195" s="89" t="s">
        <v>30</v>
      </c>
      <c r="C195" s="147">
        <f>E195+D195+F195+G195+H195+I195+J195+K195</f>
        <v>12134.73</v>
      </c>
      <c r="D195" s="116">
        <v>9600</v>
      </c>
      <c r="E195" s="116"/>
      <c r="F195" s="116"/>
      <c r="G195" s="116">
        <v>2534.73</v>
      </c>
      <c r="H195" s="116"/>
      <c r="I195" s="116"/>
      <c r="J195" s="116"/>
      <c r="K195" s="120"/>
    </row>
    <row r="196" spans="1:11" ht="38.25">
      <c r="A196" s="91">
        <v>37</v>
      </c>
      <c r="B196" s="89" t="s">
        <v>77</v>
      </c>
      <c r="C196" s="147">
        <f>E196+D196+F196+G196+H196+I196+J196+K196</f>
        <v>703740.94</v>
      </c>
      <c r="D196" s="116">
        <v>578740.94</v>
      </c>
      <c r="E196" s="116"/>
      <c r="F196" s="116"/>
      <c r="G196" s="116">
        <v>125000</v>
      </c>
      <c r="H196" s="116"/>
      <c r="I196" s="116"/>
      <c r="J196" s="116"/>
      <c r="K196" s="120"/>
    </row>
    <row r="197" spans="1:11" ht="12.75">
      <c r="A197" s="91"/>
      <c r="B197" s="89"/>
      <c r="C197" s="116"/>
      <c r="D197" s="116"/>
      <c r="E197" s="116"/>
      <c r="F197" s="116"/>
      <c r="G197" s="116"/>
      <c r="H197" s="116"/>
      <c r="I197" s="116"/>
      <c r="J197" s="116"/>
      <c r="K197" s="120"/>
    </row>
    <row r="198" spans="1:11" ht="12.75">
      <c r="A198" s="86"/>
      <c r="B198" s="87" t="s">
        <v>75</v>
      </c>
      <c r="C198" s="116"/>
      <c r="D198" s="116"/>
      <c r="E198" s="116"/>
      <c r="F198" s="116"/>
      <c r="G198" s="116"/>
      <c r="H198" s="116"/>
      <c r="I198" s="116"/>
      <c r="J198" s="116"/>
      <c r="K198" s="120"/>
    </row>
    <row r="199" spans="1:11" ht="12.75">
      <c r="A199" s="88" t="s">
        <v>74</v>
      </c>
      <c r="B199" s="89" t="s">
        <v>76</v>
      </c>
      <c r="C199" s="117"/>
      <c r="D199" s="117"/>
      <c r="E199" s="117"/>
      <c r="F199" s="117"/>
      <c r="G199" s="117"/>
      <c r="H199" s="117"/>
      <c r="I199" s="116"/>
      <c r="J199" s="116"/>
      <c r="K199" s="120"/>
    </row>
    <row r="200" spans="1:11" ht="12.75">
      <c r="A200" s="91"/>
      <c r="B200" s="89"/>
      <c r="C200" s="116"/>
      <c r="D200" s="116"/>
      <c r="E200" s="116"/>
      <c r="F200" s="116"/>
      <c r="G200" s="116"/>
      <c r="H200" s="116"/>
      <c r="I200" s="116"/>
      <c r="J200" s="116"/>
      <c r="K200" s="120"/>
    </row>
    <row r="201" spans="1:11" ht="12.75">
      <c r="A201" s="91"/>
      <c r="B201" s="89"/>
      <c r="C201" s="116"/>
      <c r="D201" s="116"/>
      <c r="E201" s="116"/>
      <c r="F201" s="116"/>
      <c r="G201" s="116"/>
      <c r="H201" s="116"/>
      <c r="I201" s="116"/>
      <c r="J201" s="116"/>
      <c r="K201" s="120"/>
    </row>
    <row r="202" spans="1:11" ht="25.5">
      <c r="A202" s="91">
        <v>4</v>
      </c>
      <c r="B202" s="89" t="s">
        <v>32</v>
      </c>
      <c r="C202" s="116">
        <f>C203+C205</f>
        <v>110000</v>
      </c>
      <c r="D202" s="116">
        <f>D203+D205</f>
        <v>50000</v>
      </c>
      <c r="E202" s="116">
        <f>E203+E205</f>
        <v>0</v>
      </c>
      <c r="F202" s="116">
        <f>F203+F205</f>
        <v>0</v>
      </c>
      <c r="G202" s="116">
        <f>G203+G205</f>
        <v>60000</v>
      </c>
      <c r="H202" s="116"/>
      <c r="I202" s="116"/>
      <c r="J202" s="116"/>
      <c r="K202" s="120"/>
    </row>
    <row r="203" spans="1:11" ht="25.5">
      <c r="A203" s="91">
        <v>42</v>
      </c>
      <c r="B203" s="89" t="s">
        <v>33</v>
      </c>
      <c r="C203" s="147">
        <f>E203+D203+F203+G203+H203+I203+J203+K203</f>
        <v>60000</v>
      </c>
      <c r="D203" s="116"/>
      <c r="E203" s="116"/>
      <c r="F203" s="116"/>
      <c r="G203" s="116">
        <v>60000</v>
      </c>
      <c r="H203" s="116"/>
      <c r="I203" s="116"/>
      <c r="J203" s="116"/>
      <c r="K203" s="120"/>
    </row>
    <row r="204" spans="1:11" ht="12.75">
      <c r="A204" s="91"/>
      <c r="B204" s="89"/>
      <c r="C204" s="147">
        <f>E204+D204+F204+G204+H204+I204+J204+K204</f>
        <v>0</v>
      </c>
      <c r="D204" s="116"/>
      <c r="E204" s="116"/>
      <c r="F204" s="116"/>
      <c r="G204" s="116"/>
      <c r="H204" s="116"/>
      <c r="I204" s="116"/>
      <c r="J204" s="116"/>
      <c r="K204" s="120"/>
    </row>
    <row r="205" spans="1:11" ht="25.5">
      <c r="A205" s="91">
        <v>45</v>
      </c>
      <c r="B205" s="89" t="s">
        <v>96</v>
      </c>
      <c r="C205" s="147">
        <f>E205+D205+F205+G205+H205+I205+J205+K205</f>
        <v>50000</v>
      </c>
      <c r="D205" s="149">
        <v>50000</v>
      </c>
      <c r="E205" s="149">
        <f>E206</f>
        <v>0</v>
      </c>
      <c r="F205" s="149">
        <f>F206</f>
        <v>0</v>
      </c>
      <c r="G205" s="149">
        <f>G206</f>
        <v>0</v>
      </c>
      <c r="H205" s="149">
        <f>H206</f>
        <v>0</v>
      </c>
      <c r="I205" s="116"/>
      <c r="J205" s="116"/>
      <c r="K205" s="120"/>
    </row>
    <row r="206" spans="1:11" ht="12.75">
      <c r="A206" s="91"/>
      <c r="B206" s="89"/>
      <c r="C206" s="147"/>
      <c r="D206" s="116"/>
      <c r="E206" s="116"/>
      <c r="F206" s="116"/>
      <c r="G206" s="116"/>
      <c r="H206" s="116"/>
      <c r="I206" s="116"/>
      <c r="J206" s="116"/>
      <c r="K206" s="120"/>
    </row>
    <row r="207" spans="1:11" ht="12.75">
      <c r="A207" s="91"/>
      <c r="B207" s="89"/>
      <c r="C207" s="116"/>
      <c r="D207" s="116"/>
      <c r="E207" s="116"/>
      <c r="F207" s="116"/>
      <c r="G207" s="116"/>
      <c r="H207" s="116"/>
      <c r="I207" s="116"/>
      <c r="J207" s="116"/>
      <c r="K207" s="120"/>
    </row>
    <row r="208" spans="1:11" ht="12.75">
      <c r="A208" s="88"/>
      <c r="B208" s="89"/>
      <c r="C208" s="146"/>
      <c r="D208" s="150"/>
      <c r="E208" s="116"/>
      <c r="F208" s="116"/>
      <c r="G208" s="116"/>
      <c r="H208" s="116"/>
      <c r="I208" s="116"/>
      <c r="J208" s="116"/>
      <c r="K208" s="120"/>
    </row>
    <row r="209" spans="1:10" ht="12.75">
      <c r="A209" s="88"/>
      <c r="B209" s="89"/>
      <c r="C209" s="146"/>
      <c r="D209" s="150"/>
      <c r="E209" s="116"/>
      <c r="F209" s="116"/>
      <c r="G209" s="116"/>
      <c r="H209" s="116"/>
      <c r="I209" s="145"/>
      <c r="J209" s="145"/>
    </row>
    <row r="210" spans="1:10" ht="12.75">
      <c r="A210" s="88"/>
      <c r="B210" s="89" t="s">
        <v>83</v>
      </c>
      <c r="C210" s="149">
        <f>C212+C214</f>
        <v>403034</v>
      </c>
      <c r="D210" s="158">
        <v>28690</v>
      </c>
      <c r="E210" s="116"/>
      <c r="F210" s="116"/>
      <c r="G210" s="149">
        <f>G212+G214</f>
        <v>374344</v>
      </c>
      <c r="H210" s="116"/>
      <c r="I210" s="145"/>
      <c r="J210" s="145"/>
    </row>
    <row r="211" spans="1:10" ht="12.75">
      <c r="A211" s="88"/>
      <c r="B211" s="89"/>
      <c r="C211" s="150"/>
      <c r="D211" s="158"/>
      <c r="E211" s="116"/>
      <c r="F211" s="116"/>
      <c r="G211" s="150"/>
      <c r="H211" s="116"/>
      <c r="I211" s="145"/>
      <c r="J211" s="145"/>
    </row>
    <row r="212" spans="1:10" ht="12.75">
      <c r="A212" s="91">
        <v>31</v>
      </c>
      <c r="B212" s="89" t="s">
        <v>22</v>
      </c>
      <c r="C212" s="147">
        <f>E212+D212+F212+G212+H212+I212+J212+K212</f>
        <v>376526</v>
      </c>
      <c r="D212" s="158">
        <v>28690</v>
      </c>
      <c r="E212" s="116"/>
      <c r="F212" s="116"/>
      <c r="G212" s="149">
        <v>347836</v>
      </c>
      <c r="H212" s="116"/>
      <c r="I212" s="145"/>
      <c r="J212" s="145"/>
    </row>
    <row r="213" spans="1:10" ht="12.75">
      <c r="A213" s="91"/>
      <c r="B213" s="89"/>
      <c r="C213" s="147">
        <f>E213+D213+F213+G213+H213+I213+J213+K213</f>
        <v>0</v>
      </c>
      <c r="D213" s="158"/>
      <c r="E213" s="116"/>
      <c r="F213" s="116"/>
      <c r="G213" s="146"/>
      <c r="H213" s="116"/>
      <c r="I213" s="145"/>
      <c r="J213" s="145"/>
    </row>
    <row r="214" spans="1:10" ht="12.75">
      <c r="A214" s="91">
        <v>32</v>
      </c>
      <c r="B214" s="89" t="s">
        <v>89</v>
      </c>
      <c r="C214" s="147">
        <f>E214+D214+F214+G214+H214+I214+J214+K214</f>
        <v>26508</v>
      </c>
      <c r="D214" s="158"/>
      <c r="E214" s="116"/>
      <c r="F214" s="116"/>
      <c r="G214" s="146">
        <v>26508</v>
      </c>
      <c r="H214" s="116"/>
      <c r="I214" s="145"/>
      <c r="J214" s="145"/>
    </row>
    <row r="215" spans="1:10" ht="12.75">
      <c r="A215" s="88"/>
      <c r="B215" s="89"/>
      <c r="C215" s="90"/>
      <c r="D215" s="118">
        <f>D192+D202+D210</f>
        <v>1220807.14</v>
      </c>
      <c r="E215" s="118">
        <f>E192+E202</f>
        <v>31500</v>
      </c>
      <c r="F215" s="118">
        <f>F192+F202</f>
        <v>252350</v>
      </c>
      <c r="G215" s="118">
        <f>G192+G202+G210</f>
        <v>10719880.030000001</v>
      </c>
      <c r="H215" s="118">
        <f>H192+H202</f>
        <v>3090</v>
      </c>
      <c r="I215" s="145"/>
      <c r="J215" s="145"/>
    </row>
    <row r="216" spans="1:10" ht="12.75">
      <c r="A216" s="61"/>
      <c r="B216" s="8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61"/>
      <c r="B217" s="87" t="s">
        <v>110</v>
      </c>
      <c r="C217" s="118">
        <f>C192+C202+C210</f>
        <v>12227627.17</v>
      </c>
      <c r="D217" s="3"/>
      <c r="E217" s="3"/>
      <c r="F217" s="3"/>
      <c r="G217" s="3"/>
      <c r="H217" s="3"/>
      <c r="I217" s="3"/>
      <c r="J217" s="3"/>
    </row>
    <row r="218" spans="1:10" ht="12.75">
      <c r="A218" s="61"/>
      <c r="B218" s="87"/>
      <c r="C218" s="118"/>
      <c r="D218" s="3"/>
      <c r="E218" s="3"/>
      <c r="F218" s="3" t="s">
        <v>125</v>
      </c>
      <c r="G218" s="3"/>
      <c r="H218" s="3"/>
      <c r="I218" s="3"/>
      <c r="J218" s="3"/>
    </row>
    <row r="219" spans="1:10" ht="12.75">
      <c r="A219" s="61"/>
      <c r="B219" s="8" t="s">
        <v>128</v>
      </c>
      <c r="C219" s="3"/>
      <c r="D219" s="3"/>
      <c r="E219" s="3"/>
      <c r="F219" s="3" t="s">
        <v>126</v>
      </c>
      <c r="G219" s="3"/>
      <c r="H219" s="3"/>
      <c r="I219" s="3"/>
      <c r="J219" s="3"/>
    </row>
    <row r="220" spans="1:10" ht="12.75">
      <c r="A220" s="61"/>
      <c r="B220" s="8" t="s">
        <v>130</v>
      </c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61"/>
      <c r="B221" s="8" t="s">
        <v>129</v>
      </c>
      <c r="C221" s="3"/>
      <c r="D221" s="3"/>
      <c r="E221" s="3" t="s">
        <v>127</v>
      </c>
      <c r="F221" s="3"/>
      <c r="G221" s="3"/>
      <c r="H221" s="3"/>
      <c r="I221" s="3"/>
      <c r="J221" s="3"/>
    </row>
    <row r="222" spans="1:10" ht="12.75">
      <c r="A222" s="61"/>
      <c r="B222" s="8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61"/>
      <c r="B223" s="8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61"/>
      <c r="B224" s="8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61"/>
      <c r="B225" s="8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61"/>
      <c r="B226" s="8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61"/>
      <c r="B227" s="8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61"/>
      <c r="B228" s="8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61"/>
      <c r="B229" s="8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61"/>
      <c r="B230" s="8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61"/>
      <c r="B231" s="8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61"/>
      <c r="B232" s="8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61"/>
      <c r="B233" s="8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61"/>
      <c r="B234" s="8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61"/>
      <c r="B235" s="8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61"/>
      <c r="B236" s="8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61"/>
      <c r="B237" s="8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61"/>
      <c r="B238" s="8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61"/>
      <c r="B239" s="8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61"/>
      <c r="B240" s="8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61"/>
      <c r="B241" s="8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61"/>
      <c r="B242" s="8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61"/>
      <c r="B243" s="8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61"/>
      <c r="B244" s="8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61"/>
      <c r="B245" s="8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61"/>
      <c r="B246" s="8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61"/>
      <c r="B247" s="8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61"/>
      <c r="B248" s="8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61"/>
      <c r="B249" s="8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61"/>
      <c r="B250" s="8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61"/>
      <c r="B251" s="8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61"/>
      <c r="B252" s="8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61"/>
      <c r="B253" s="8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61"/>
      <c r="B254" s="8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61"/>
      <c r="B255" s="8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61"/>
      <c r="B256" s="8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61"/>
      <c r="B257" s="8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61"/>
      <c r="B258" s="8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61"/>
      <c r="B259" s="8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61"/>
      <c r="B260" s="8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61"/>
      <c r="B261" s="8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61"/>
      <c r="B262" s="8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61"/>
      <c r="B263" s="8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61"/>
      <c r="B264" s="8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61"/>
      <c r="B265" s="8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61"/>
      <c r="B266" s="8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61"/>
      <c r="B267" s="8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61"/>
      <c r="B268" s="8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61"/>
      <c r="B269" s="8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61"/>
      <c r="B270" s="8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61"/>
      <c r="B271" s="8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61"/>
      <c r="B272" s="8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61"/>
      <c r="B273" s="8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61"/>
      <c r="B274" s="8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61"/>
      <c r="B275" s="8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61"/>
      <c r="B276" s="8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61"/>
      <c r="B277" s="8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61"/>
      <c r="B278" s="8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61"/>
      <c r="B279" s="8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61"/>
      <c r="B280" s="8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61"/>
      <c r="B281" s="8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61"/>
      <c r="B282" s="8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61"/>
      <c r="B283" s="8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61"/>
      <c r="B284" s="8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61"/>
      <c r="B285" s="8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61"/>
      <c r="B286" s="8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61"/>
      <c r="B287" s="8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61"/>
      <c r="B288" s="8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61"/>
      <c r="B289" s="8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61"/>
      <c r="B290" s="8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61"/>
      <c r="B291" s="8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61"/>
      <c r="B292" s="8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61"/>
      <c r="B293" s="8"/>
      <c r="C293" s="3"/>
      <c r="D293" s="3"/>
      <c r="E293" s="3"/>
      <c r="F293" s="3"/>
      <c r="G293" s="3"/>
      <c r="H293" s="3"/>
      <c r="I293" s="3"/>
      <c r="J293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Tajnik</cp:lastModifiedBy>
  <cp:lastPrinted>2022-10-06T07:16:48Z</cp:lastPrinted>
  <dcterms:created xsi:type="dcterms:W3CDTF">2013-09-11T11:00:21Z</dcterms:created>
  <dcterms:modified xsi:type="dcterms:W3CDTF">2022-10-07T08:50:06Z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